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jparedes\Desktop\"/>
    </mc:Choice>
  </mc:AlternateContent>
  <bookViews>
    <workbookView xWindow="0" yWindow="0" windowWidth="20490" windowHeight="7155"/>
  </bookViews>
  <sheets>
    <sheet name="ENE - MAYO"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1" l="1"/>
  <c r="K10" i="1" l="1"/>
  <c r="K9" i="1"/>
  <c r="K7" i="1"/>
  <c r="K8" i="1"/>
  <c r="K5" i="1" l="1"/>
  <c r="K14" i="1" s="1"/>
  <c r="K6" i="1"/>
</calcChain>
</file>

<file path=xl/sharedStrings.xml><?xml version="1.0" encoding="utf-8"?>
<sst xmlns="http://schemas.openxmlformats.org/spreadsheetml/2006/main" count="68" uniqueCount="50">
  <si>
    <t>Nombre del Proyecto</t>
  </si>
  <si>
    <t>Meta Plan de Desarrollo</t>
  </si>
  <si>
    <t xml:space="preserve">Tipo de Contrato </t>
  </si>
  <si>
    <t xml:space="preserve">Objeto del Contrato </t>
  </si>
  <si>
    <t>Contratista</t>
  </si>
  <si>
    <t>Fecha de inicio</t>
  </si>
  <si>
    <t xml:space="preserve">Prestación de Servicios </t>
  </si>
  <si>
    <t xml:space="preserve">Numero del Contrato </t>
  </si>
  <si>
    <t>Ana Julieta Paredes López</t>
  </si>
  <si>
    <t>Holmer Arbey Salazar Ruiz</t>
  </si>
  <si>
    <t>Fecha de Terminación</t>
  </si>
  <si>
    <t>Stephanie Restrepo Ospina</t>
  </si>
  <si>
    <t>Andrey Alexis Orozco Porras</t>
  </si>
  <si>
    <t xml:space="preserve">MP 301010709 Sensibilizar 4800 servidores públicos en materia disciplinaria durante el cuatrienio </t>
  </si>
  <si>
    <t>CDP</t>
  </si>
  <si>
    <t>RPC</t>
  </si>
  <si>
    <t>Yeniffer Lerma Marin</t>
  </si>
  <si>
    <t>Diana Sirley Barona Calero</t>
  </si>
  <si>
    <t>Prestar servicios de apoyo a la gestión Departamental requeridos para la realización de las actividades asistenciales propias de la función de la Oficina de Control Disciplinario Interno dentro del marco del proyecto denominado Fortalecimiento Institucional Oficina de Control Disciplinario Interno.</t>
  </si>
  <si>
    <t>Cedula</t>
  </si>
  <si>
    <t>RELACION DE CONTRATOS VIGENCIA 2019 - OFICINA DE CONTROL DISCIPLINARIO INTERNO</t>
  </si>
  <si>
    <t>30 de Mayo de 2019</t>
  </si>
  <si>
    <t xml:space="preserve">FORTALECIMIENTO INSTITUCIONAL DE LA OFICINA DE CONTROL DISCIPLINARIO INTERNO </t>
  </si>
  <si>
    <t>23 de Enero de 2019</t>
  </si>
  <si>
    <t>22 de Enero de 2019</t>
  </si>
  <si>
    <t xml:space="preserve">Prestar los Servicios Profesionales como Abogado especialista en Derecho Administrativo, en cumplimiento del proyecto de inversión denominado Fortalecimiento Institucional Oficina de Control Disciplinario Interno, que tiene como fin fortalecer desde su perfil, los diferentes asuntos disciplinarios que se adelantan, permitiendo avanzar de manera adecuada y eficaz la labor disciplinaria encomendada a la oficina de Control  Disciplinario  Interno de la Gobernacion del Valle del Cauca. </t>
  </si>
  <si>
    <t xml:space="preserve">Prestar los Servicios Profesionales como Abogada especializada, en cumplimiento del proyecto de inversión denominado Fortalecimiento Institucional Oficina de Control Disciplinario Interno, que tiene como fin fortalecer desde su perfil, los diferentes asuntos disciplinarios que se adelantan, permitiendo avanzar de manera adecuada y eficaz la labor disciplinaria encomendada a la oficina de Control  Disciplinario  Interno de la Gobernacion del Valle del Cauca.  </t>
  </si>
  <si>
    <t>Prestar los Servicios Profesionales como Abogada, en cumplimiento del proyecto de inversión denominado Fortalecimiento Institucional Oficina de Control Disciplinario Interno, que tiene como fin fortalecer desde su perfil, los diferentes asuntos disciplinarios que se adelantan, permitiendo avanzar de manera adecuada y eficaz la labor disciplinaria encomendada a la oficina de Control  Disciplinario  Interno de la Gobernacion del Valle del Cauca.</t>
  </si>
  <si>
    <t>Prestar los servicios Profesionales como Ingeniera Industrial especialista en gerencia financiera, en la Oficina de Control Disciplinario Interno en cumplimiento del marco del proyecto de inversión denominado Fortalecimiento Institucional Oficina de Control Disciplinario Interno, que tiene como fin brindar apoyo a la gestión en  el desarrollo de las actividades que conduzcan a una adecuada eficiencia y efectividad en la labor desempeñada por la dependencia.</t>
  </si>
  <si>
    <t>Prestar los servicios de apoyo a la gestión Departamental requeridos para la realización de las actividades asistenciales propias de la función de la Oficina de Control Disciplinario Interno dentro del marco del proyecto denominado Fortalecimiento Institucional Oficina de Control Disciplinario Interno.</t>
  </si>
  <si>
    <t>Valor del Contrato</t>
  </si>
  <si>
    <t xml:space="preserve">Link Secop </t>
  </si>
  <si>
    <t>Fecha Publicación Secop</t>
  </si>
  <si>
    <t>https://www.contratos.gov.co/consultas/detalleProceso.do?numConstancia=19-12-8900570</t>
  </si>
  <si>
    <t>https://www.contratos.gov.co/consultas/detalleProceso.do?numConstancia=19-12-8902522</t>
  </si>
  <si>
    <t>https://www.contratos.gov.co/consultas/detalleProceso.do?numConstancia=19-12-8901824</t>
  </si>
  <si>
    <t>https://www.contratos.gov.co/consultas/detalleProceso.do?numConstancia=19-12-8899918</t>
  </si>
  <si>
    <t>https://www.contratos.gov.co/consultas/detalleProceso.do?numConstancia=19-12-8900945</t>
  </si>
  <si>
    <t>https://www.contratos.gov.co/consultas/detalleProceso.do?numConstancia=19-12-8901553</t>
  </si>
  <si>
    <t xml:space="preserve">Oscar Andres Duran Garrido </t>
  </si>
  <si>
    <t>11 de Febrero de 2019</t>
  </si>
  <si>
    <t>https://www.contratos.gov.co/consultas/detalleProceso.do?numConstancia=19-12-8990379</t>
  </si>
  <si>
    <t>Total 2019</t>
  </si>
  <si>
    <t>1.03-0969</t>
  </si>
  <si>
    <t>1.03-0970</t>
  </si>
  <si>
    <t>1.03-0971</t>
  </si>
  <si>
    <t>1.03-0972</t>
  </si>
  <si>
    <t>1.03-0973</t>
  </si>
  <si>
    <t>1.03-0974</t>
  </si>
  <si>
    <t>1.03-1580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</si>
</sst>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_(&quot;$&quot;\ * #,##0.00_);_(&quot;$&quot;\ * \(#,##0.00\);_(&quot;$&quot;\ * &quot;-&quot;??_);_(@_)"/>
    <numFmt numFmtId="166" formatCode="dd/mm/yy;@"/>
  </numFmts>
  <fonts count="11"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sz val="12"/>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sz val="11"/>
      <name val="Calibri"/>
      <family val="2"/>
      <scheme val="minor"/>
    </font>
    <font>
      <u/>
      <sz val="11"/>
      <color theme="10"/>
      <name val="Calibri"/>
      <family val="2"/>
      <scheme val="minor"/>
    </font>
  </fonts>
  <fills count="3">
    <fill>
      <patternFill patternType="none"/>
    </fill>
    <fill>
      <patternFill patternType="gray125"/>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0" fontId="10" fillId="0" borderId="0" applyNumberFormat="0" applyFill="0" applyBorder="0" applyAlignment="0" applyProtection="0"/>
  </cellStyleXfs>
  <cellXfs count="75">
    <xf numFmtId="0" fontId="0" fillId="0" borderId="0" xfId="0"/>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left" wrapText="1"/>
    </xf>
    <xf numFmtId="0" fontId="3" fillId="0" borderId="1" xfId="0" applyFont="1" applyBorder="1" applyAlignment="1">
      <alignment horizontal="center" vertical="center" wrapText="1"/>
    </xf>
    <xf numFmtId="164" fontId="0" fillId="0" borderId="0" xfId="0" applyNumberFormat="1"/>
    <xf numFmtId="0" fontId="3" fillId="0" borderId="11" xfId="0" applyFont="1" applyBorder="1" applyAlignment="1">
      <alignment vertical="center"/>
    </xf>
    <xf numFmtId="0" fontId="3" fillId="0" borderId="11" xfId="0" applyFont="1" applyBorder="1" applyAlignment="1">
      <alignment wrapText="1"/>
    </xf>
    <xf numFmtId="0" fontId="3" fillId="0" borderId="11" xfId="0" applyFont="1" applyBorder="1" applyAlignment="1">
      <alignment horizontal="center" vertical="center"/>
    </xf>
    <xf numFmtId="0" fontId="3" fillId="0" borderId="11" xfId="0" applyFont="1" applyBorder="1" applyAlignment="1">
      <alignment horizontal="left" wrapText="1"/>
    </xf>
    <xf numFmtId="0" fontId="5" fillId="0" borderId="1" xfId="0" applyFont="1" applyBorder="1" applyAlignment="1">
      <alignment horizontal="left" vertical="center" wrapText="1"/>
    </xf>
    <xf numFmtId="0" fontId="3" fillId="0" borderId="11" xfId="0" applyFont="1" applyBorder="1" applyAlignment="1">
      <alignment horizontal="center" vertical="center" wrapText="1"/>
    </xf>
    <xf numFmtId="0" fontId="3" fillId="0" borderId="3" xfId="0" applyFont="1" applyFill="1" applyBorder="1" applyAlignment="1">
      <alignment horizontal="center" vertical="center"/>
    </xf>
    <xf numFmtId="0" fontId="3" fillId="0" borderId="11" xfId="0" applyFont="1" applyFill="1" applyBorder="1" applyAlignment="1">
      <alignment vertical="center"/>
    </xf>
    <xf numFmtId="0" fontId="0" fillId="2" borderId="6" xfId="0" applyFill="1" applyBorder="1"/>
    <xf numFmtId="0" fontId="0" fillId="0" borderId="0" xfId="0" applyFill="1"/>
    <xf numFmtId="0" fontId="3" fillId="0" borderId="3" xfId="0" applyFont="1" applyFill="1" applyBorder="1" applyAlignment="1">
      <alignment horizontal="left" vertical="center" wrapText="1"/>
    </xf>
    <xf numFmtId="0" fontId="0" fillId="0" borderId="0" xfId="0" applyAlignment="1">
      <alignment horizontal="center"/>
    </xf>
    <xf numFmtId="0" fontId="7" fillId="0" borderId="0" xfId="0" applyFont="1"/>
    <xf numFmtId="0" fontId="3" fillId="0"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164" fontId="8" fillId="2" borderId="6" xfId="1" applyFont="1" applyFill="1" applyBorder="1"/>
    <xf numFmtId="164" fontId="6" fillId="0" borderId="0" xfId="1" applyFont="1"/>
    <xf numFmtId="0" fontId="2" fillId="2" borderId="10" xfId="0" applyFont="1" applyFill="1" applyBorder="1" applyAlignment="1">
      <alignment horizontal="center" vertical="center" wrapText="1"/>
    </xf>
    <xf numFmtId="164" fontId="1" fillId="0" borderId="3" xfId="1" applyFont="1" applyFill="1" applyBorder="1" applyAlignment="1">
      <alignment horizontal="center" vertical="center"/>
    </xf>
    <xf numFmtId="164" fontId="1" fillId="0" borderId="1" xfId="1" applyFont="1" applyBorder="1" applyAlignment="1">
      <alignment horizontal="center" vertical="center"/>
    </xf>
    <xf numFmtId="164" fontId="1" fillId="0" borderId="1" xfId="1" applyFont="1" applyBorder="1" applyAlignment="1">
      <alignment vertical="center"/>
    </xf>
    <xf numFmtId="164" fontId="0" fillId="0" borderId="0" xfId="1" applyFont="1"/>
    <xf numFmtId="44" fontId="0" fillId="0" borderId="0" xfId="0" applyNumberFormat="1"/>
    <xf numFmtId="44" fontId="4" fillId="0" borderId="0" xfId="0" applyNumberFormat="1" applyFont="1"/>
    <xf numFmtId="164" fontId="8" fillId="0" borderId="0" xfId="0" applyNumberFormat="1" applyFont="1"/>
    <xf numFmtId="14" fontId="0" fillId="0" borderId="0" xfId="0" applyNumberFormat="1" applyFill="1"/>
    <xf numFmtId="14" fontId="0" fillId="0" borderId="0" xfId="0" applyNumberFormat="1"/>
    <xf numFmtId="164" fontId="4" fillId="0" borderId="0" xfId="1" applyFont="1"/>
    <xf numFmtId="164" fontId="6" fillId="0" borderId="11" xfId="1" applyFont="1" applyBorder="1" applyAlignment="1">
      <alignment vertical="center"/>
    </xf>
    <xf numFmtId="0" fontId="0" fillId="0" borderId="0" xfId="0" applyAlignment="1">
      <alignment vertical="center"/>
    </xf>
    <xf numFmtId="0" fontId="2" fillId="2" borderId="1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164" fontId="9" fillId="0" borderId="1" xfId="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3" fillId="0" borderId="3" xfId="0" applyFont="1" applyBorder="1" applyAlignment="1">
      <alignment horizontal="left" vertical="center" wrapText="1"/>
    </xf>
    <xf numFmtId="0" fontId="2" fillId="2" borderId="13" xfId="0" applyFont="1" applyFill="1" applyBorder="1" applyAlignment="1">
      <alignment horizontal="center" vertical="center" wrapText="1"/>
    </xf>
    <xf numFmtId="0" fontId="5" fillId="0" borderId="1" xfId="0" applyFont="1" applyFill="1" applyBorder="1" applyAlignment="1">
      <alignment horizontal="center" vertical="center"/>
    </xf>
    <xf numFmtId="0" fontId="0" fillId="2" borderId="16" xfId="0" applyFill="1" applyBorder="1"/>
    <xf numFmtId="0" fontId="0" fillId="0" borderId="2" xfId="0" applyBorder="1" applyAlignment="1">
      <alignment vertical="center"/>
    </xf>
    <xf numFmtId="0" fontId="0" fillId="0" borderId="12" xfId="0" applyBorder="1" applyAlignment="1">
      <alignment vertical="center"/>
    </xf>
    <xf numFmtId="0" fontId="3" fillId="0" borderId="3" xfId="0" applyFont="1" applyBorder="1" applyAlignment="1">
      <alignment horizontal="center" vertical="center" wrapText="1"/>
    </xf>
    <xf numFmtId="164" fontId="0" fillId="0" borderId="3" xfId="1" applyFont="1" applyBorder="1" applyAlignment="1">
      <alignment vertical="center"/>
    </xf>
    <xf numFmtId="0" fontId="5" fillId="0" borderId="3" xfId="0" applyFont="1" applyFill="1" applyBorder="1" applyAlignment="1">
      <alignment horizontal="center" vertical="center"/>
    </xf>
    <xf numFmtId="166" fontId="3" fillId="0" borderId="1" xfId="0" applyNumberFormat="1" applyFont="1" applyFill="1" applyBorder="1" applyAlignment="1">
      <alignment horizontal="center" vertical="center" wrapText="1"/>
    </xf>
    <xf numFmtId="166" fontId="3" fillId="0" borderId="1" xfId="0" applyNumberFormat="1" applyFont="1" applyBorder="1" applyAlignment="1">
      <alignment horizontal="center" vertical="center" wrapText="1"/>
    </xf>
    <xf numFmtId="166" fontId="3" fillId="0" borderId="11" xfId="0" applyNumberFormat="1" applyFont="1" applyBorder="1" applyAlignment="1">
      <alignment horizontal="center" vertical="center" wrapText="1"/>
    </xf>
    <xf numFmtId="166" fontId="3" fillId="0" borderId="3" xfId="0" applyNumberFormat="1" applyFont="1" applyBorder="1" applyAlignment="1">
      <alignment horizontal="center" vertical="center"/>
    </xf>
    <xf numFmtId="0" fontId="10" fillId="0" borderId="2" xfId="2" applyFill="1" applyBorder="1" applyAlignment="1">
      <alignment vertical="center"/>
    </xf>
    <xf numFmtId="0" fontId="10" fillId="0" borderId="4" xfId="2" applyBorder="1" applyAlignment="1">
      <alignment vertical="center"/>
    </xf>
    <xf numFmtId="164" fontId="0" fillId="0" borderId="1" xfId="1" applyFont="1" applyBorder="1" applyAlignment="1">
      <alignment vertical="center"/>
    </xf>
    <xf numFmtId="0" fontId="0" fillId="0" borderId="1" xfId="0" applyBorder="1" applyAlignment="1">
      <alignment horizontal="center" vertical="center" wrapText="1"/>
    </xf>
    <xf numFmtId="0" fontId="10" fillId="0" borderId="2" xfId="2" applyBorder="1" applyAlignment="1">
      <alignment vertical="center"/>
    </xf>
    <xf numFmtId="0" fontId="2" fillId="2" borderId="10" xfId="0" applyFont="1" applyFill="1" applyBorder="1" applyAlignment="1">
      <alignment horizontal="center" wrapText="1"/>
    </xf>
    <xf numFmtId="0" fontId="2" fillId="2" borderId="9" xfId="0" applyFont="1" applyFill="1" applyBorder="1" applyAlignment="1">
      <alignment horizontal="center" wrapText="1"/>
    </xf>
    <xf numFmtId="0" fontId="2" fillId="2" borderId="13" xfId="0" applyFont="1" applyFill="1" applyBorder="1" applyAlignment="1">
      <alignment horizontal="center" wrapText="1"/>
    </xf>
    <xf numFmtId="0" fontId="3" fillId="0"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2" fillId="2" borderId="15"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6" xfId="0" applyFont="1" applyFill="1" applyBorder="1" applyAlignment="1">
      <alignment horizontal="center" vertical="center"/>
    </xf>
    <xf numFmtId="0" fontId="0" fillId="0" borderId="0" xfId="0" applyFill="1" applyAlignment="1">
      <alignment horizontal="left"/>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contratos.gov.co/consultas/detalleProceso.do?numConstancia=19-12-8901824" TargetMode="External"/><Relationship Id="rId7" Type="http://schemas.openxmlformats.org/officeDocument/2006/relationships/hyperlink" Target="https://www.contratos.gov.co/consultas/detalleProceso.do?numConstancia=19-12-8990379" TargetMode="External"/><Relationship Id="rId2" Type="http://schemas.openxmlformats.org/officeDocument/2006/relationships/hyperlink" Target="https://www.contratos.gov.co/consultas/detalleProceso.do?numConstancia=19-12-8902522" TargetMode="External"/><Relationship Id="rId1" Type="http://schemas.openxmlformats.org/officeDocument/2006/relationships/hyperlink" Target="https://www.contratos.gov.co/consultas/detalleProceso.do?numConstancia=19-12-8900570" TargetMode="External"/><Relationship Id="rId6" Type="http://schemas.openxmlformats.org/officeDocument/2006/relationships/hyperlink" Target="https://www.contratos.gov.co/consultas/detalleProceso.do?numConstancia=19-12-8901553" TargetMode="External"/><Relationship Id="rId5" Type="http://schemas.openxmlformats.org/officeDocument/2006/relationships/hyperlink" Target="https://www.contratos.gov.co/consultas/detalleProceso.do?numConstancia=19-12-8900945" TargetMode="External"/><Relationship Id="rId4" Type="http://schemas.openxmlformats.org/officeDocument/2006/relationships/hyperlink" Target="https://www.contratos.gov.co/consultas/detalleProceso.do?numConstancia=19-12-88999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3"/>
  <sheetViews>
    <sheetView tabSelected="1" zoomScale="80" zoomScaleNormal="80" workbookViewId="0">
      <selection activeCell="E34" sqref="E34"/>
    </sheetView>
  </sheetViews>
  <sheetFormatPr baseColWidth="10" defaultRowHeight="15" x14ac:dyDescent="0.25"/>
  <cols>
    <col min="2" max="2" width="22.28515625" bestFit="1" customWidth="1"/>
    <col min="3" max="3" width="24.85546875" bestFit="1" customWidth="1"/>
    <col min="4" max="4" width="14.5703125" customWidth="1"/>
    <col min="5" max="5" width="48.5703125" customWidth="1"/>
    <col min="6" max="6" width="16.5703125" customWidth="1"/>
    <col min="7" max="7" width="14" customWidth="1"/>
    <col min="8" max="8" width="16.85546875" style="20" customWidth="1"/>
    <col min="9" max="9" width="13.85546875" customWidth="1"/>
    <col min="10" max="10" width="13.28515625" customWidth="1"/>
    <col min="11" max="11" width="18.140625" customWidth="1"/>
    <col min="12" max="12" width="17.85546875" bestFit="1" customWidth="1"/>
    <col min="13" max="13" width="14.85546875" customWidth="1"/>
    <col min="14" max="14" width="15.85546875" style="21" customWidth="1"/>
    <col min="15" max="15" width="89" style="41" customWidth="1"/>
  </cols>
  <sheetData>
    <row r="1" spans="2:22" ht="15.75" thickBot="1" x14ac:dyDescent="0.3"/>
    <row r="2" spans="2:22" ht="26.25" customHeight="1" thickBot="1" x14ac:dyDescent="0.3">
      <c r="B2" s="71" t="s">
        <v>20</v>
      </c>
      <c r="C2" s="72"/>
      <c r="D2" s="72"/>
      <c r="E2" s="72"/>
      <c r="F2" s="72"/>
      <c r="G2" s="72"/>
      <c r="H2" s="72"/>
      <c r="I2" s="72"/>
      <c r="J2" s="72"/>
      <c r="K2" s="72"/>
      <c r="L2" s="72"/>
      <c r="M2" s="72"/>
      <c r="N2" s="72"/>
      <c r="O2" s="73"/>
    </row>
    <row r="3" spans="2:22" ht="15.75" thickBot="1" x14ac:dyDescent="0.3"/>
    <row r="4" spans="2:22" ht="47.25" customHeight="1" thickBot="1" x14ac:dyDescent="0.3">
      <c r="B4" s="3" t="s">
        <v>0</v>
      </c>
      <c r="C4" s="4" t="s">
        <v>1</v>
      </c>
      <c r="D4" s="23" t="s">
        <v>2</v>
      </c>
      <c r="E4" s="4" t="s">
        <v>3</v>
      </c>
      <c r="F4" s="4" t="s">
        <v>4</v>
      </c>
      <c r="G4" s="4" t="s">
        <v>19</v>
      </c>
      <c r="H4" s="23" t="s">
        <v>7</v>
      </c>
      <c r="I4" s="29" t="s">
        <v>5</v>
      </c>
      <c r="J4" s="25" t="s">
        <v>10</v>
      </c>
      <c r="K4" s="23" t="s">
        <v>30</v>
      </c>
      <c r="L4" s="4" t="s">
        <v>14</v>
      </c>
      <c r="M4" s="4" t="s">
        <v>15</v>
      </c>
      <c r="N4" s="49" t="s">
        <v>32</v>
      </c>
      <c r="O4" s="42" t="s">
        <v>31</v>
      </c>
    </row>
    <row r="5" spans="2:22" ht="193.5" customHeight="1" x14ac:dyDescent="0.25">
      <c r="B5" s="43"/>
      <c r="C5" s="44"/>
      <c r="D5" s="54" t="s">
        <v>6</v>
      </c>
      <c r="E5" s="48" t="s">
        <v>25</v>
      </c>
      <c r="F5" s="54" t="s">
        <v>12</v>
      </c>
      <c r="G5" s="2">
        <v>6321599</v>
      </c>
      <c r="H5" s="2" t="s">
        <v>43</v>
      </c>
      <c r="I5" s="54" t="s">
        <v>24</v>
      </c>
      <c r="J5" s="54" t="s">
        <v>21</v>
      </c>
      <c r="K5" s="55">
        <f>5100000*5</f>
        <v>25500000</v>
      </c>
      <c r="L5" s="2">
        <v>5500000891</v>
      </c>
      <c r="M5" s="56">
        <v>4500028597</v>
      </c>
      <c r="N5" s="60">
        <v>43487</v>
      </c>
      <c r="O5" s="62" t="s">
        <v>33</v>
      </c>
    </row>
    <row r="6" spans="2:22" s="18" customFormat="1" ht="161.25" customHeight="1" x14ac:dyDescent="0.25">
      <c r="B6" s="69" t="s">
        <v>22</v>
      </c>
      <c r="C6" s="70"/>
      <c r="D6" s="22" t="s">
        <v>6</v>
      </c>
      <c r="E6" s="19" t="s">
        <v>26</v>
      </c>
      <c r="F6" s="22" t="s">
        <v>11</v>
      </c>
      <c r="G6" s="15">
        <v>1113593390</v>
      </c>
      <c r="H6" s="15" t="s">
        <v>44</v>
      </c>
      <c r="I6" s="22" t="s">
        <v>23</v>
      </c>
      <c r="J6" s="26" t="s">
        <v>21</v>
      </c>
      <c r="K6" s="30">
        <f>4400000*5</f>
        <v>22000000</v>
      </c>
      <c r="L6" s="15">
        <v>5500000891</v>
      </c>
      <c r="M6" s="50">
        <v>4500028638</v>
      </c>
      <c r="N6" s="57">
        <v>43487</v>
      </c>
      <c r="O6" s="61" t="s">
        <v>34</v>
      </c>
      <c r="U6" s="37"/>
    </row>
    <row r="7" spans="2:22" s="18" customFormat="1" ht="177.75" customHeight="1" x14ac:dyDescent="0.25">
      <c r="B7" s="69"/>
      <c r="C7" s="70"/>
      <c r="D7" s="7" t="s">
        <v>6</v>
      </c>
      <c r="E7" s="48" t="s">
        <v>27</v>
      </c>
      <c r="F7" s="7" t="s">
        <v>16</v>
      </c>
      <c r="G7" s="1">
        <v>1114453320</v>
      </c>
      <c r="H7" s="1" t="s">
        <v>45</v>
      </c>
      <c r="I7" s="22" t="s">
        <v>23</v>
      </c>
      <c r="J7" s="7" t="s">
        <v>21</v>
      </c>
      <c r="K7" s="32">
        <f>4193333*5</f>
        <v>20966665</v>
      </c>
      <c r="L7" s="1">
        <v>5500000891</v>
      </c>
      <c r="M7" s="1">
        <v>4500028637</v>
      </c>
      <c r="N7" s="57">
        <v>43487</v>
      </c>
      <c r="O7" s="61" t="s">
        <v>35</v>
      </c>
      <c r="U7" s="37"/>
    </row>
    <row r="8" spans="2:22" s="18" customFormat="1" ht="174" customHeight="1" x14ac:dyDescent="0.25">
      <c r="B8" s="69"/>
      <c r="C8" s="70"/>
      <c r="D8" s="7" t="s">
        <v>6</v>
      </c>
      <c r="E8" s="6" t="s">
        <v>28</v>
      </c>
      <c r="F8" s="7" t="s">
        <v>8</v>
      </c>
      <c r="G8" s="1">
        <v>66725154</v>
      </c>
      <c r="H8" s="1" t="s">
        <v>46</v>
      </c>
      <c r="I8" s="7" t="s">
        <v>24</v>
      </c>
      <c r="J8" s="24" t="s">
        <v>21</v>
      </c>
      <c r="K8" s="31">
        <f>4200000*5</f>
        <v>21000000</v>
      </c>
      <c r="L8" s="2">
        <v>5500000891</v>
      </c>
      <c r="M8" s="1">
        <v>4500028607</v>
      </c>
      <c r="N8" s="57">
        <v>43487</v>
      </c>
      <c r="O8" s="61" t="s">
        <v>36</v>
      </c>
      <c r="U8" s="37"/>
    </row>
    <row r="9" spans="2:22" s="18" customFormat="1" ht="165" customHeight="1" x14ac:dyDescent="0.25">
      <c r="B9" s="69"/>
      <c r="C9" s="70"/>
      <c r="D9" s="7" t="s">
        <v>6</v>
      </c>
      <c r="E9" s="48" t="s">
        <v>29</v>
      </c>
      <c r="F9" s="7" t="s">
        <v>17</v>
      </c>
      <c r="G9" s="1">
        <v>29543773</v>
      </c>
      <c r="H9" s="1" t="s">
        <v>47</v>
      </c>
      <c r="I9" s="24" t="s">
        <v>24</v>
      </c>
      <c r="J9" s="7" t="s">
        <v>21</v>
      </c>
      <c r="K9" s="32">
        <f>2800000*5</f>
        <v>14000000</v>
      </c>
      <c r="L9" s="1">
        <v>5500000890</v>
      </c>
      <c r="M9" s="1">
        <v>4500028610</v>
      </c>
      <c r="N9" s="57">
        <v>43487</v>
      </c>
      <c r="O9" s="61" t="s">
        <v>37</v>
      </c>
      <c r="U9" s="37"/>
    </row>
    <row r="10" spans="2:22" s="18" customFormat="1" ht="153.75" customHeight="1" x14ac:dyDescent="0.25">
      <c r="B10" s="69"/>
      <c r="C10" s="70"/>
      <c r="D10" s="7" t="s">
        <v>6</v>
      </c>
      <c r="E10" s="13" t="s">
        <v>18</v>
      </c>
      <c r="F10" s="7" t="s">
        <v>9</v>
      </c>
      <c r="G10" s="1">
        <v>16782461</v>
      </c>
      <c r="H10" s="7" t="s">
        <v>48</v>
      </c>
      <c r="I10" s="7" t="s">
        <v>23</v>
      </c>
      <c r="J10" s="24" t="s">
        <v>21</v>
      </c>
      <c r="K10" s="45">
        <f>2350000*5</f>
        <v>11750000</v>
      </c>
      <c r="L10" s="1">
        <v>5500000890</v>
      </c>
      <c r="M10" s="1">
        <v>4500028639</v>
      </c>
      <c r="N10" s="57">
        <v>43487</v>
      </c>
      <c r="O10" s="61" t="s">
        <v>38</v>
      </c>
      <c r="U10" s="37"/>
    </row>
    <row r="11" spans="2:22" ht="186" customHeight="1" x14ac:dyDescent="0.25">
      <c r="B11" s="69"/>
      <c r="C11" s="70"/>
      <c r="D11" s="7" t="s">
        <v>6</v>
      </c>
      <c r="E11" s="47" t="s">
        <v>25</v>
      </c>
      <c r="F11" s="47" t="s">
        <v>39</v>
      </c>
      <c r="G11" s="46">
        <v>6321514</v>
      </c>
      <c r="H11" s="46" t="s">
        <v>49</v>
      </c>
      <c r="I11" s="64" t="s">
        <v>40</v>
      </c>
      <c r="J11" s="47" t="s">
        <v>21</v>
      </c>
      <c r="K11" s="63">
        <f>4400000*4</f>
        <v>17600000</v>
      </c>
      <c r="L11" s="46">
        <v>5500000891</v>
      </c>
      <c r="M11" s="1">
        <v>4500029192</v>
      </c>
      <c r="N11" s="57">
        <v>43502</v>
      </c>
      <c r="O11" s="65" t="s">
        <v>41</v>
      </c>
      <c r="U11" s="38"/>
      <c r="V11" s="38"/>
    </row>
    <row r="12" spans="2:22" ht="15.75" x14ac:dyDescent="0.25">
      <c r="B12" s="69"/>
      <c r="C12" s="70"/>
      <c r="D12" s="5"/>
      <c r="E12" s="12"/>
      <c r="F12" s="11"/>
      <c r="G12" s="11"/>
      <c r="H12" s="11"/>
      <c r="I12" s="16"/>
      <c r="J12" s="11"/>
      <c r="K12" s="32"/>
      <c r="L12" s="9"/>
      <c r="M12" s="5"/>
      <c r="N12" s="58"/>
      <c r="O12" s="52"/>
    </row>
    <row r="13" spans="2:22" ht="87" customHeight="1" thickBot="1" x14ac:dyDescent="0.3">
      <c r="B13" s="69"/>
      <c r="C13" s="14" t="s">
        <v>13</v>
      </c>
      <c r="D13" s="14" t="s">
        <v>6</v>
      </c>
      <c r="E13" s="10"/>
      <c r="F13" s="14"/>
      <c r="G13" s="14"/>
      <c r="H13" s="11"/>
      <c r="I13" s="16"/>
      <c r="J13" s="11"/>
      <c r="K13" s="40"/>
      <c r="L13" s="9"/>
      <c r="M13" s="9"/>
      <c r="N13" s="59"/>
      <c r="O13" s="53"/>
    </row>
    <row r="14" spans="2:22" ht="16.5" thickBot="1" x14ac:dyDescent="0.3">
      <c r="B14" s="3" t="s">
        <v>42</v>
      </c>
      <c r="C14" s="66"/>
      <c r="D14" s="67"/>
      <c r="E14" s="67"/>
      <c r="F14" s="67"/>
      <c r="G14" s="67"/>
      <c r="H14" s="67"/>
      <c r="I14" s="67"/>
      <c r="J14" s="68"/>
      <c r="K14" s="27">
        <f>SUM(K5:K13)</f>
        <v>132816665</v>
      </c>
      <c r="L14" s="17"/>
      <c r="M14" s="17"/>
      <c r="N14" s="17"/>
      <c r="O14" s="51"/>
    </row>
    <row r="16" spans="2:22" x14ac:dyDescent="0.25">
      <c r="K16" s="28"/>
    </row>
    <row r="17" spans="6:13" x14ac:dyDescent="0.25">
      <c r="M17" s="8"/>
    </row>
    <row r="18" spans="6:13" x14ac:dyDescent="0.25">
      <c r="K18" s="36"/>
      <c r="L18" s="33"/>
    </row>
    <row r="19" spans="6:13" x14ac:dyDescent="0.25">
      <c r="L19" s="8"/>
    </row>
    <row r="20" spans="6:13" x14ac:dyDescent="0.25">
      <c r="F20" s="18"/>
      <c r="K20" s="39"/>
      <c r="L20" s="35"/>
    </row>
    <row r="21" spans="6:13" x14ac:dyDescent="0.25">
      <c r="F21" s="74"/>
      <c r="K21" s="8"/>
    </row>
    <row r="22" spans="6:13" x14ac:dyDescent="0.25">
      <c r="F22" s="74"/>
      <c r="K22" s="39"/>
    </row>
    <row r="23" spans="6:13" x14ac:dyDescent="0.25">
      <c r="F23" s="74"/>
      <c r="K23" s="33"/>
    </row>
    <row r="24" spans="6:13" x14ac:dyDescent="0.25">
      <c r="F24" s="18"/>
      <c r="K24" s="8"/>
      <c r="L24" s="35"/>
    </row>
    <row r="25" spans="6:13" x14ac:dyDescent="0.25">
      <c r="K25" s="34"/>
    </row>
    <row r="26" spans="6:13" x14ac:dyDescent="0.25">
      <c r="L26" s="34"/>
    </row>
    <row r="27" spans="6:13" x14ac:dyDescent="0.25">
      <c r="K27" s="35"/>
    </row>
    <row r="28" spans="6:13" x14ac:dyDescent="0.25">
      <c r="L28" s="35"/>
    </row>
    <row r="33" spans="12:12" x14ac:dyDescent="0.25">
      <c r="L33" s="34"/>
    </row>
  </sheetData>
  <mergeCells count="4">
    <mergeCell ref="C14:J14"/>
    <mergeCell ref="B6:B13"/>
    <mergeCell ref="C6:C12"/>
    <mergeCell ref="B2:O2"/>
  </mergeCells>
  <hyperlinks>
    <hyperlink ref="O5" r:id="rId1"/>
    <hyperlink ref="O6" r:id="rId2"/>
    <hyperlink ref="O7" r:id="rId3"/>
    <hyperlink ref="O8" r:id="rId4"/>
    <hyperlink ref="O9" r:id="rId5"/>
    <hyperlink ref="O10" r:id="rId6"/>
    <hyperlink ref="O11" r:id="rId7"/>
  </hyperlinks>
  <pageMargins left="0.70866141732283472" right="0.70866141732283472" top="0.74803149606299213" bottom="0.74803149606299213" header="0.31496062992125984" footer="0.31496062992125984"/>
  <pageSetup paperSize="41" scale="60" orientation="landscape"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 - MAYO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equip</dc:creator>
  <cp:lastModifiedBy>Ana Julieta Paredes Lopez</cp:lastModifiedBy>
  <cp:lastPrinted>2018-02-05T16:38:45Z</cp:lastPrinted>
  <dcterms:created xsi:type="dcterms:W3CDTF">2017-06-05T20:36:43Z</dcterms:created>
  <dcterms:modified xsi:type="dcterms:W3CDTF">2019-08-27T19:09:25Z</dcterms:modified>
</cp:coreProperties>
</file>