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D:\Mis Cosas\Desktop\CONTRATISTAS\2020\1er semestre\pra costos 2020\costos ok\oskar 2\"/>
    </mc:Choice>
  </mc:AlternateContent>
  <bookViews>
    <workbookView xWindow="0" yWindow="0" windowWidth="16392" windowHeight="5364"/>
  </bookViews>
  <sheets>
    <sheet name="Hoja1" sheetId="1" r:id="rId1"/>
  </sheets>
  <definedNames>
    <definedName name="_xlnm.Print_Area" localSheetId="0">Hoja1!$A$1:$G$49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38" i="1"/>
  <c r="F10" i="1"/>
  <c r="F36" i="1" l="1"/>
  <c r="F34" i="1"/>
  <c r="F27" i="1"/>
  <c r="F26" i="1"/>
  <c r="F25" i="1"/>
  <c r="F20" i="1"/>
  <c r="F19" i="1"/>
  <c r="F18" i="1"/>
  <c r="F17" i="1"/>
  <c r="F16" i="1"/>
  <c r="F12" i="1"/>
  <c r="F11" i="1"/>
  <c r="F22" i="1" l="1"/>
  <c r="F29" i="1"/>
  <c r="F40" i="1"/>
  <c r="F35" i="1"/>
  <c r="F39" i="1" l="1"/>
</calcChain>
</file>

<file path=xl/sharedStrings.xml><?xml version="1.0" encoding="utf-8"?>
<sst xmlns="http://schemas.openxmlformats.org/spreadsheetml/2006/main" count="67" uniqueCount="61">
  <si>
    <t>REPUBLICA DE COLOMBIA</t>
  </si>
  <si>
    <t xml:space="preserve">SECRETARIA DE AGRICULTURA Y PESCA                 </t>
  </si>
  <si>
    <t>MINISTERIO DE AGRICULTURA</t>
  </si>
  <si>
    <t xml:space="preserve">EVALUACIÓN DEPARTAMENTAL DE COSTOS  </t>
  </si>
  <si>
    <t>UMATA</t>
  </si>
  <si>
    <t>Y DESARROLLO RURAL</t>
  </si>
  <si>
    <t>DE PRODUCCIÓN POR EXPLOTACION PECUARIA</t>
  </si>
  <si>
    <t>DEPARTAMENTO DEL VALLE DEL CAUCA</t>
  </si>
  <si>
    <t>Costo de mantenimiento de un cerdo reproductor por año</t>
  </si>
  <si>
    <t>PRECIO/UNIDAD</t>
  </si>
  <si>
    <t>DESCRIPCION</t>
  </si>
  <si>
    <t>UNIDAD</t>
  </si>
  <si>
    <t>CANTIDAD</t>
  </si>
  <si>
    <t>VALOR</t>
  </si>
  <si>
    <t>OBSERVACIONES</t>
  </si>
  <si>
    <t>Pie de cria</t>
  </si>
  <si>
    <t xml:space="preserve">Cerdo reproductor  </t>
  </si>
  <si>
    <t>Reproductor</t>
  </si>
  <si>
    <t xml:space="preserve">Reproductor joven de genetica certificada </t>
  </si>
  <si>
    <t>Instalaciones Corral</t>
  </si>
  <si>
    <t>Mts2</t>
  </si>
  <si>
    <t xml:space="preserve">Labores </t>
  </si>
  <si>
    <t xml:space="preserve">Suministro de alimentos </t>
  </si>
  <si>
    <t xml:space="preserve">Jornal </t>
  </si>
  <si>
    <t xml:space="preserve">Aplicación vacuna y drogas </t>
  </si>
  <si>
    <t xml:space="preserve">Control de la monta </t>
  </si>
  <si>
    <t>De 10 a 15 minutos por monta</t>
  </si>
  <si>
    <t xml:space="preserve">Ejercicio diario por animal </t>
  </si>
  <si>
    <t>Ejercicio y chequeo de cerdas</t>
  </si>
  <si>
    <t xml:space="preserve">Varios </t>
  </si>
  <si>
    <t xml:space="preserve">Chequeo y tratamientos </t>
  </si>
  <si>
    <t>Subtotal labores</t>
  </si>
  <si>
    <t xml:space="preserve">Insumos </t>
  </si>
  <si>
    <t>Concentrado (Por un año )</t>
  </si>
  <si>
    <t>Kgr.</t>
  </si>
  <si>
    <t>2.5 Kgr x Día  ( Dar alimento de gestación en reposo y alimento de lactancia en monta)</t>
  </si>
  <si>
    <t xml:space="preserve">Chapeta peste porcina </t>
  </si>
  <si>
    <t>Unidad</t>
  </si>
  <si>
    <t xml:space="preserve">Vermífugo </t>
  </si>
  <si>
    <t>Dosis</t>
  </si>
  <si>
    <t>1 dosis - sub cutanea  - Ivermectina</t>
  </si>
  <si>
    <t>Subtotal insumos</t>
  </si>
  <si>
    <t xml:space="preserve">COSTO TOTAL </t>
  </si>
  <si>
    <t>Ingresos</t>
  </si>
  <si>
    <t>Servicios por semestre</t>
  </si>
  <si>
    <t>Servicios</t>
  </si>
  <si>
    <t>Reproductor 8 servicios al mes. Noventa y seis al año. Solo en ventas de dosis para inseminacion artificial</t>
  </si>
  <si>
    <t>Recaptacion de IVA 7%</t>
  </si>
  <si>
    <t>Iva del 7% pagado a la compra de concentrados</t>
  </si>
  <si>
    <t xml:space="preserve">Venta de Empaque </t>
  </si>
  <si>
    <t xml:space="preserve">Empaque </t>
  </si>
  <si>
    <t xml:space="preserve"> </t>
  </si>
  <si>
    <t>INGRESO TOTAL</t>
  </si>
  <si>
    <t>INGRESO NETO AÑO</t>
  </si>
  <si>
    <t xml:space="preserve">Este seria el ingreso por año </t>
  </si>
  <si>
    <t>Ingreso por venta del reproductor</t>
  </si>
  <si>
    <t>El costo final del cerdo el cual tendra una vida reproductiva de 3ños</t>
  </si>
  <si>
    <t>Observaciones adicionales:</t>
  </si>
  <si>
    <t>El costo de las instalaciones no incluye el valor de la tierra.</t>
  </si>
  <si>
    <t>GOBERNACIÓN DEL VALLE DEL CAUCA       SECRETARÍA DE AMBIENTE AGRICULTURA Y PESCA       -     2020</t>
  </si>
  <si>
    <t>Durante un año En promedio 10 minutos por dia.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</si>
</sst>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1" xfId="0" applyBorder="1" applyProtection="1"/>
    <xf numFmtId="0" fontId="2" fillId="0" borderId="2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0" fontId="0" fillId="0" borderId="2" xfId="0" applyBorder="1" applyProtection="1"/>
    <xf numFmtId="0" fontId="2" fillId="0" borderId="3" xfId="0" applyFont="1" applyBorder="1" applyAlignment="1" applyProtection="1">
      <alignment horizontal="center" vertical="center" wrapText="1"/>
    </xf>
    <xf numFmtId="0" fontId="0" fillId="0" borderId="0" xfId="0" applyProtection="1"/>
    <xf numFmtId="0" fontId="3" fillId="0" borderId="0" xfId="0" applyFont="1" applyProtection="1"/>
    <xf numFmtId="0" fontId="0" fillId="0" borderId="4" xfId="0" applyBorder="1" applyProtection="1"/>
    <xf numFmtId="0" fontId="2" fillId="0" borderId="0" xfId="0" applyFont="1" applyBorder="1" applyAlignment="1" applyProtection="1"/>
    <xf numFmtId="0" fontId="4" fillId="0" borderId="0" xfId="0" applyFont="1" applyBorder="1" applyAlignment="1" applyProtection="1"/>
    <xf numFmtId="0" fontId="2" fillId="0" borderId="5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4" fillId="0" borderId="5" xfId="0" applyFont="1" applyBorder="1" applyAlignment="1" applyProtection="1">
      <alignment vertical="center" wrapText="1"/>
    </xf>
    <xf numFmtId="0" fontId="2" fillId="0" borderId="0" xfId="0" applyFont="1" applyAlignment="1" applyProtection="1"/>
    <xf numFmtId="0" fontId="2" fillId="0" borderId="0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0" fontId="4" fillId="0" borderId="0" xfId="0" applyFont="1" applyAlignment="1" applyProtection="1">
      <alignment horizontal="center" vertical="center" wrapText="1"/>
    </xf>
    <xf numFmtId="0" fontId="8" fillId="0" borderId="0" xfId="0" applyFont="1" applyProtection="1"/>
    <xf numFmtId="0" fontId="4" fillId="2" borderId="10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3" fontId="10" fillId="2" borderId="9" xfId="0" applyNumberFormat="1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3" fontId="4" fillId="2" borderId="11" xfId="0" applyNumberFormat="1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11" fillId="2" borderId="14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/>
    </xf>
    <xf numFmtId="3" fontId="11" fillId="2" borderId="13" xfId="0" applyNumberFormat="1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2" fillId="3" borderId="4" xfId="0" applyFont="1" applyFill="1" applyBorder="1" applyProtection="1"/>
    <xf numFmtId="0" fontId="12" fillId="3" borderId="0" xfId="0" applyFont="1" applyFill="1" applyBorder="1" applyProtection="1"/>
    <xf numFmtId="0" fontId="13" fillId="3" borderId="10" xfId="0" applyFont="1" applyFill="1" applyBorder="1" applyProtection="1"/>
    <xf numFmtId="3" fontId="13" fillId="3" borderId="10" xfId="0" applyNumberFormat="1" applyFont="1" applyFill="1" applyBorder="1" applyProtection="1"/>
    <xf numFmtId="0" fontId="13" fillId="3" borderId="10" xfId="0" applyFont="1" applyFill="1" applyBorder="1" applyProtection="1">
      <protection locked="0"/>
    </xf>
    <xf numFmtId="3" fontId="14" fillId="3" borderId="10" xfId="0" applyNumberFormat="1" applyFont="1" applyFill="1" applyBorder="1" applyProtection="1"/>
    <xf numFmtId="0" fontId="13" fillId="3" borderId="5" xfId="0" applyFont="1" applyFill="1" applyBorder="1" applyProtection="1"/>
    <xf numFmtId="0" fontId="15" fillId="0" borderId="4" xfId="0" applyFont="1" applyBorder="1" applyProtection="1"/>
    <xf numFmtId="0" fontId="15" fillId="0" borderId="0" xfId="0" applyFont="1" applyBorder="1" applyAlignment="1" applyProtection="1">
      <alignment vertical="center"/>
    </xf>
    <xf numFmtId="0" fontId="15" fillId="0" borderId="12" xfId="0" applyFont="1" applyBorder="1" applyAlignment="1" applyProtection="1">
      <alignment horizontal="center" vertical="center"/>
    </xf>
    <xf numFmtId="3" fontId="15" fillId="0" borderId="12" xfId="0" applyNumberFormat="1" applyFont="1" applyBorder="1" applyAlignment="1" applyProtection="1">
      <alignment horizontal="center" vertical="center"/>
    </xf>
    <xf numFmtId="3" fontId="15" fillId="0" borderId="12" xfId="0" applyNumberFormat="1" applyFont="1" applyBorder="1" applyAlignment="1" applyProtection="1">
      <alignment vertical="center"/>
      <protection locked="0"/>
    </xf>
    <xf numFmtId="3" fontId="15" fillId="0" borderId="12" xfId="0" applyNumberFormat="1" applyFont="1" applyBorder="1" applyAlignment="1" applyProtection="1">
      <alignment vertical="center"/>
    </xf>
    <xf numFmtId="0" fontId="15" fillId="0" borderId="5" xfId="0" applyFont="1" applyBorder="1" applyAlignment="1" applyProtection="1">
      <alignment horizontal="center" vertical="center" wrapText="1"/>
    </xf>
    <xf numFmtId="0" fontId="14" fillId="3" borderId="4" xfId="0" applyFont="1" applyFill="1" applyBorder="1" applyProtection="1"/>
    <xf numFmtId="0" fontId="13" fillId="3" borderId="0" xfId="0" applyFont="1" applyFill="1" applyBorder="1" applyProtection="1"/>
    <xf numFmtId="0" fontId="13" fillId="3" borderId="12" xfId="0" applyFont="1" applyFill="1" applyBorder="1" applyAlignment="1" applyProtection="1">
      <alignment horizontal="center" vertical="center"/>
    </xf>
    <xf numFmtId="3" fontId="13" fillId="3" borderId="12" xfId="0" applyNumberFormat="1" applyFont="1" applyFill="1" applyBorder="1" applyAlignment="1" applyProtection="1">
      <alignment horizontal="center" vertical="center"/>
    </xf>
    <xf numFmtId="3" fontId="13" fillId="3" borderId="12" xfId="0" applyNumberFormat="1" applyFont="1" applyFill="1" applyBorder="1" applyProtection="1">
      <protection locked="0"/>
    </xf>
    <xf numFmtId="3" fontId="13" fillId="3" borderId="12" xfId="0" applyNumberFormat="1" applyFont="1" applyFill="1" applyBorder="1" applyProtection="1"/>
    <xf numFmtId="0" fontId="13" fillId="3" borderId="5" xfId="0" applyFont="1" applyFill="1" applyBorder="1" applyAlignment="1" applyProtection="1">
      <alignment horizontal="center"/>
    </xf>
    <xf numFmtId="0" fontId="16" fillId="0" borderId="4" xfId="0" applyFont="1" applyBorder="1" applyProtection="1"/>
    <xf numFmtId="0" fontId="15" fillId="0" borderId="0" xfId="0" applyFont="1" applyBorder="1" applyProtection="1"/>
    <xf numFmtId="3" fontId="15" fillId="0" borderId="12" xfId="0" applyNumberFormat="1" applyFont="1" applyBorder="1" applyProtection="1">
      <protection locked="0"/>
    </xf>
    <xf numFmtId="3" fontId="15" fillId="0" borderId="12" xfId="0" applyNumberFormat="1" applyFont="1" applyBorder="1" applyProtection="1"/>
    <xf numFmtId="0" fontId="15" fillId="0" borderId="5" xfId="0" applyFont="1" applyBorder="1" applyAlignment="1" applyProtection="1">
      <alignment horizontal="center"/>
    </xf>
    <xf numFmtId="0" fontId="13" fillId="3" borderId="0" xfId="0" applyFont="1" applyFill="1" applyBorder="1" applyAlignment="1" applyProtection="1">
      <alignment vertical="center"/>
    </xf>
    <xf numFmtId="3" fontId="13" fillId="3" borderId="12" xfId="0" applyNumberFormat="1" applyFont="1" applyFill="1" applyBorder="1" applyAlignment="1" applyProtection="1">
      <alignment vertical="center"/>
      <protection locked="0"/>
    </xf>
    <xf numFmtId="3" fontId="13" fillId="3" borderId="12" xfId="0" applyNumberFormat="1" applyFont="1" applyFill="1" applyBorder="1" applyAlignment="1" applyProtection="1">
      <alignment vertical="center"/>
    </xf>
    <xf numFmtId="0" fontId="13" fillId="3" borderId="5" xfId="0" applyFont="1" applyFill="1" applyBorder="1" applyAlignment="1" applyProtection="1">
      <alignment horizontal="center" vertical="center" wrapText="1"/>
    </xf>
    <xf numFmtId="4" fontId="15" fillId="0" borderId="12" xfId="0" applyNumberFormat="1" applyFont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vertical="center"/>
    </xf>
    <xf numFmtId="0" fontId="13" fillId="3" borderId="5" xfId="0" applyFont="1" applyFill="1" applyBorder="1" applyAlignment="1" applyProtection="1">
      <alignment horizontal="center" wrapText="1"/>
    </xf>
    <xf numFmtId="0" fontId="13" fillId="3" borderId="4" xfId="0" applyFont="1" applyFill="1" applyBorder="1" applyProtection="1"/>
    <xf numFmtId="0" fontId="14" fillId="3" borderId="0" xfId="0" applyFont="1" applyFill="1" applyBorder="1" applyAlignment="1" applyProtection="1">
      <alignment vertical="center"/>
    </xf>
    <xf numFmtId="3" fontId="14" fillId="3" borderId="12" xfId="0" applyNumberFormat="1" applyFont="1" applyFill="1" applyBorder="1" applyAlignment="1" applyProtection="1">
      <alignment vertical="center"/>
    </xf>
    <xf numFmtId="0" fontId="15" fillId="0" borderId="5" xfId="0" applyFont="1" applyBorder="1" applyAlignment="1" applyProtection="1">
      <alignment horizontal="left" vertical="center" wrapText="1"/>
    </xf>
    <xf numFmtId="0" fontId="15" fillId="0" borderId="4" xfId="0" applyFont="1" applyBorder="1" applyAlignment="1" applyProtection="1">
      <alignment vertical="center"/>
    </xf>
    <xf numFmtId="0" fontId="9" fillId="0" borderId="0" xfId="0" applyFont="1" applyBorder="1" applyProtection="1"/>
    <xf numFmtId="0" fontId="9" fillId="0" borderId="12" xfId="0" applyFont="1" applyBorder="1" applyAlignment="1" applyProtection="1">
      <alignment horizontal="center" vertical="center"/>
    </xf>
    <xf numFmtId="3" fontId="9" fillId="0" borderId="12" xfId="0" applyNumberFormat="1" applyFont="1" applyBorder="1" applyAlignment="1" applyProtection="1">
      <alignment horizontal="center" vertical="center"/>
    </xf>
    <xf numFmtId="3" fontId="9" fillId="0" borderId="12" xfId="0" applyNumberFormat="1" applyFont="1" applyBorder="1" applyProtection="1">
      <protection locked="0"/>
    </xf>
    <xf numFmtId="3" fontId="9" fillId="0" borderId="12" xfId="0" applyNumberFormat="1" applyFont="1" applyBorder="1" applyProtection="1"/>
    <xf numFmtId="0" fontId="14" fillId="3" borderId="0" xfId="0" applyFont="1" applyFill="1" applyBorder="1" applyProtection="1"/>
    <xf numFmtId="0" fontId="14" fillId="3" borderId="12" xfId="0" applyFont="1" applyFill="1" applyBorder="1" applyAlignment="1" applyProtection="1">
      <alignment horizontal="center" vertical="center"/>
    </xf>
    <xf numFmtId="3" fontId="14" fillId="3" borderId="12" xfId="0" applyNumberFormat="1" applyFont="1" applyFill="1" applyBorder="1" applyAlignment="1" applyProtection="1">
      <alignment horizontal="center" vertical="center"/>
    </xf>
    <xf numFmtId="3" fontId="14" fillId="3" borderId="12" xfId="0" applyNumberFormat="1" applyFont="1" applyFill="1" applyBorder="1" applyProtection="1">
      <protection locked="0"/>
    </xf>
    <xf numFmtId="3" fontId="14" fillId="3" borderId="12" xfId="0" applyNumberFormat="1" applyFont="1" applyFill="1" applyBorder="1" applyProtection="1"/>
    <xf numFmtId="0" fontId="13" fillId="3" borderId="5" xfId="0" applyFont="1" applyFill="1" applyBorder="1" applyAlignment="1" applyProtection="1">
      <alignment horizontal="left" wrapText="1"/>
    </xf>
    <xf numFmtId="0" fontId="13" fillId="3" borderId="11" xfId="0" applyFont="1" applyFill="1" applyBorder="1" applyProtection="1"/>
    <xf numFmtId="3" fontId="14" fillId="3" borderId="12" xfId="0" applyNumberFormat="1" applyFont="1" applyFill="1" applyBorder="1" applyAlignment="1" applyProtection="1">
      <alignment vertical="center"/>
      <protection locked="0"/>
    </xf>
    <xf numFmtId="0" fontId="9" fillId="0" borderId="4" xfId="0" applyFont="1" applyBorder="1" applyProtection="1"/>
    <xf numFmtId="0" fontId="9" fillId="0" borderId="0" xfId="0" applyFont="1" applyBorder="1" applyAlignment="1" applyProtection="1">
      <alignment vertical="center"/>
    </xf>
    <xf numFmtId="3" fontId="9" fillId="0" borderId="12" xfId="0" applyNumberFormat="1" applyFont="1" applyBorder="1" applyAlignment="1" applyProtection="1">
      <alignment vertical="center"/>
      <protection locked="0"/>
    </xf>
    <xf numFmtId="3" fontId="9" fillId="0" borderId="12" xfId="0" applyNumberFormat="1" applyFont="1" applyBorder="1" applyAlignment="1" applyProtection="1">
      <alignment vertical="center"/>
    </xf>
    <xf numFmtId="0" fontId="13" fillId="3" borderId="5" xfId="0" applyFont="1" applyFill="1" applyBorder="1" applyAlignment="1" applyProtection="1">
      <alignment horizontal="left" vertical="center" wrapText="1"/>
    </xf>
    <xf numFmtId="0" fontId="13" fillId="0" borderId="6" xfId="0" applyFont="1" applyFill="1" applyBorder="1" applyProtection="1"/>
    <xf numFmtId="0" fontId="15" fillId="0" borderId="7" xfId="0" applyFont="1" applyBorder="1" applyAlignment="1" applyProtection="1">
      <alignment vertical="center"/>
    </xf>
    <xf numFmtId="0" fontId="15" fillId="0" borderId="14" xfId="0" applyFont="1" applyBorder="1" applyAlignment="1" applyProtection="1">
      <alignment horizontal="center" vertical="center"/>
    </xf>
    <xf numFmtId="3" fontId="15" fillId="0" borderId="14" xfId="0" applyNumberFormat="1" applyFont="1" applyBorder="1" applyAlignment="1" applyProtection="1">
      <alignment horizontal="center" vertical="center"/>
    </xf>
    <xf numFmtId="3" fontId="15" fillId="0" borderId="14" xfId="0" applyNumberFormat="1" applyFont="1" applyBorder="1" applyAlignment="1" applyProtection="1">
      <alignment vertical="center"/>
      <protection locked="0"/>
    </xf>
    <xf numFmtId="3" fontId="9" fillId="0" borderId="14" xfId="0" applyNumberFormat="1" applyFont="1" applyBorder="1" applyAlignment="1" applyProtection="1">
      <alignment vertical="center"/>
    </xf>
    <xf numFmtId="0" fontId="13" fillId="0" borderId="8" xfId="0" applyFont="1" applyFill="1" applyBorder="1" applyAlignment="1" applyProtection="1">
      <alignment horizontal="center"/>
    </xf>
    <xf numFmtId="0" fontId="0" fillId="0" borderId="0" xfId="0" applyFill="1" applyProtection="1"/>
    <xf numFmtId="3" fontId="17" fillId="3" borderId="4" xfId="0" applyNumberFormat="1" applyFont="1" applyFill="1" applyBorder="1" applyAlignment="1" applyProtection="1">
      <alignment horizontal="left" vertical="center"/>
    </xf>
    <xf numFmtId="3" fontId="11" fillId="3" borderId="0" xfId="0" applyNumberFormat="1" applyFont="1" applyFill="1" applyBorder="1" applyAlignment="1" applyProtection="1">
      <alignment horizontal="left" vertical="center"/>
    </xf>
    <xf numFmtId="3" fontId="11" fillId="3" borderId="2" xfId="0" applyNumberFormat="1" applyFont="1" applyFill="1" applyBorder="1" applyAlignment="1" applyProtection="1">
      <alignment horizontal="center" vertical="center"/>
    </xf>
    <xf numFmtId="3" fontId="11" fillId="3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right" vertical="center"/>
    </xf>
    <xf numFmtId="3" fontId="11" fillId="3" borderId="5" xfId="0" applyNumberFormat="1" applyFont="1" applyFill="1" applyBorder="1" applyAlignment="1" applyProtection="1">
      <alignment horizontal="center" vertical="center"/>
    </xf>
    <xf numFmtId="3" fontId="17" fillId="0" borderId="4" xfId="0" applyNumberFormat="1" applyFont="1" applyFill="1" applyBorder="1" applyAlignment="1" applyProtection="1">
      <alignment horizontal="left" vertical="center"/>
    </xf>
    <xf numFmtId="3" fontId="4" fillId="0" borderId="0" xfId="0" applyNumberFormat="1" applyFont="1" applyFill="1" applyBorder="1" applyAlignment="1" applyProtection="1">
      <alignment horizontal="left" vertical="center"/>
    </xf>
    <xf numFmtId="3" fontId="11" fillId="0" borderId="0" xfId="0" applyNumberFormat="1" applyFont="1" applyFill="1" applyBorder="1" applyAlignment="1" applyProtection="1">
      <alignment horizontal="center" vertical="center"/>
    </xf>
    <xf numFmtId="3" fontId="11" fillId="0" borderId="0" xfId="0" applyNumberFormat="1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Fill="1" applyBorder="1" applyAlignment="1" applyProtection="1">
      <alignment horizontal="right" vertical="center"/>
    </xf>
    <xf numFmtId="3" fontId="11" fillId="0" borderId="5" xfId="0" applyNumberFormat="1" applyFont="1" applyFill="1" applyBorder="1" applyAlignment="1" applyProtection="1">
      <alignment horizontal="center" vertical="center"/>
    </xf>
    <xf numFmtId="3" fontId="11" fillId="3" borderId="0" xfId="0" applyNumberFormat="1" applyFont="1" applyFill="1" applyBorder="1" applyAlignment="1" applyProtection="1">
      <alignment horizontal="center" vertical="center"/>
    </xf>
    <xf numFmtId="3" fontId="11" fillId="3" borderId="0" xfId="0" applyNumberFormat="1" applyFont="1" applyFill="1" applyBorder="1" applyAlignment="1" applyProtection="1">
      <alignment horizontal="center" vertical="center"/>
      <protection locked="0"/>
    </xf>
    <xf numFmtId="3" fontId="11" fillId="3" borderId="0" xfId="0" applyNumberFormat="1" applyFont="1" applyFill="1" applyBorder="1" applyAlignment="1" applyProtection="1">
      <alignment horizontal="right" vertical="center"/>
    </xf>
    <xf numFmtId="0" fontId="10" fillId="0" borderId="4" xfId="0" applyFont="1" applyBorder="1" applyProtection="1"/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center"/>
    </xf>
    <xf numFmtId="164" fontId="11" fillId="0" borderId="0" xfId="0" applyNumberFormat="1" applyFont="1" applyBorder="1" applyAlignment="1" applyProtection="1">
      <alignment horizontal="center" vertical="center"/>
    </xf>
    <xf numFmtId="3" fontId="11" fillId="0" borderId="0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left" vertical="center"/>
    </xf>
    <xf numFmtId="3" fontId="11" fillId="3" borderId="4" xfId="0" applyNumberFormat="1" applyFont="1" applyFill="1" applyBorder="1" applyAlignment="1" applyProtection="1">
      <alignment horizontal="center" vertical="center"/>
    </xf>
    <xf numFmtId="3" fontId="11" fillId="3" borderId="5" xfId="0" applyNumberFormat="1" applyFont="1" applyFill="1" applyBorder="1" applyAlignment="1" applyProtection="1">
      <alignment horizontal="left" vertical="center"/>
    </xf>
    <xf numFmtId="3" fontId="4" fillId="2" borderId="10" xfId="0" applyNumberFormat="1" applyFont="1" applyFill="1" applyBorder="1" applyAlignment="1" applyProtection="1">
      <alignment vertical="center" wrapText="1"/>
    </xf>
    <xf numFmtId="3" fontId="4" fillId="2" borderId="14" xfId="0" applyNumberFormat="1" applyFont="1" applyFill="1" applyBorder="1" applyAlignment="1" applyProtection="1">
      <alignment vertical="center" wrapText="1"/>
    </xf>
    <xf numFmtId="3" fontId="4" fillId="2" borderId="12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3" fontId="4" fillId="3" borderId="4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5" xfId="0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219075</xdr:rowOff>
    </xdr:to>
    <xdr:sp macro="" textlink="">
      <xdr:nvSpPr>
        <xdr:cNvPr id="2" name="Text Box 14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7623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761359</xdr:colOff>
      <xdr:row>3</xdr:row>
      <xdr:rowOff>66675</xdr:rowOff>
    </xdr:from>
    <xdr:ext cx="7135543" cy="468013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61384" y="561975"/>
          <a:ext cx="7135543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tx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1"/>
                </a:outerShdw>
              </a:effectLst>
            </a:rPr>
            <a:t>Guia</a:t>
          </a:r>
          <a:r>
            <a:rPr lang="es-ES" sz="2400" b="1" cap="none" spc="0" baseline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tx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1"/>
                </a:outerShdw>
              </a:effectLst>
            </a:rPr>
            <a:t> de costos de producción</a:t>
          </a:r>
          <a:r>
            <a:rPr lang="es-ES" sz="24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tx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1"/>
                </a:outerShdw>
              </a:effectLst>
            </a:rPr>
            <a:t> de un</a:t>
          </a:r>
          <a:r>
            <a:rPr lang="es-ES" sz="2400" b="1" cap="none" spc="0" baseline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tx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1"/>
                </a:outerShdw>
              </a:effectLst>
            </a:rPr>
            <a:t> </a:t>
          </a:r>
          <a:r>
            <a:rPr lang="es-ES" sz="24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tx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1"/>
                </a:outerShdw>
              </a:effectLst>
            </a:rPr>
            <a:t>cerdo reproductor</a:t>
          </a:r>
          <a:endParaRPr lang="en-US" sz="2400" b="1" cap="none" spc="0">
            <a:ln w="12700">
              <a:solidFill>
                <a:schemeClr val="accent1"/>
              </a:solidFill>
              <a:prstDash val="solid"/>
            </a:ln>
            <a:pattFill prst="pct50">
              <a:fgClr>
                <a:schemeClr val="tx1"/>
              </a:fgClr>
              <a:bgClr>
                <a:schemeClr val="accent1">
                  <a:lumMod val="20000"/>
                  <a:lumOff val="80000"/>
                </a:schemeClr>
              </a:bgClr>
            </a:pattFill>
            <a:effectLst>
              <a:outerShdw dist="38100" dir="2640000" algn="bl" rotWithShape="0">
                <a:schemeClr val="tx1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GridLines="0" tabSelected="1" topLeftCell="A6" zoomScaleNormal="100" workbookViewId="0">
      <selection activeCell="G12" sqref="G12"/>
    </sheetView>
  </sheetViews>
  <sheetFormatPr baseColWidth="10" defaultColWidth="11.44140625" defaultRowHeight="14.4" x14ac:dyDescent="0.3"/>
  <cols>
    <col min="1" max="1" width="3" style="6" customWidth="1"/>
    <col min="2" max="2" width="34.6640625" style="6" customWidth="1"/>
    <col min="3" max="3" width="11.88671875" style="6" customWidth="1"/>
    <col min="4" max="4" width="10.44140625" style="6" customWidth="1"/>
    <col min="5" max="5" width="16.33203125" style="6" customWidth="1"/>
    <col min="6" max="6" width="14.88671875" style="6" customWidth="1"/>
    <col min="7" max="7" width="44.88671875" style="6" customWidth="1"/>
    <col min="8" max="16384" width="11.44140625" style="6"/>
  </cols>
  <sheetData>
    <row r="1" spans="1:11" ht="12.75" customHeight="1" thickTop="1" x14ac:dyDescent="0.3">
      <c r="A1" s="1"/>
      <c r="B1" s="2" t="s">
        <v>0</v>
      </c>
      <c r="C1" s="2"/>
      <c r="D1" s="2"/>
      <c r="E1" s="3"/>
      <c r="F1" s="4"/>
      <c r="G1" s="5" t="s">
        <v>1</v>
      </c>
      <c r="J1" s="129"/>
      <c r="K1" s="7"/>
    </row>
    <row r="2" spans="1:11" ht="14.25" customHeight="1" x14ac:dyDescent="0.3">
      <c r="A2" s="8"/>
      <c r="B2" s="9" t="s">
        <v>2</v>
      </c>
      <c r="C2" s="10"/>
      <c r="D2" s="10" t="s">
        <v>3</v>
      </c>
      <c r="E2" s="10"/>
      <c r="F2" s="10"/>
      <c r="G2" s="11" t="s">
        <v>4</v>
      </c>
      <c r="H2" s="12"/>
      <c r="I2" s="12"/>
      <c r="J2" s="130"/>
      <c r="K2" s="7"/>
    </row>
    <row r="3" spans="1:11" ht="12" customHeight="1" x14ac:dyDescent="0.3">
      <c r="A3" s="8"/>
      <c r="B3" s="9" t="s">
        <v>5</v>
      </c>
      <c r="C3" s="123" t="s">
        <v>6</v>
      </c>
      <c r="D3" s="123"/>
      <c r="E3" s="123"/>
      <c r="F3" s="123"/>
      <c r="G3" s="13"/>
      <c r="H3" s="14"/>
      <c r="I3" s="14"/>
      <c r="J3" s="130"/>
      <c r="K3" s="7"/>
    </row>
    <row r="4" spans="1:11" ht="12" customHeight="1" x14ac:dyDescent="0.3">
      <c r="A4" s="8"/>
      <c r="B4" s="15"/>
      <c r="C4" s="123" t="s">
        <v>7</v>
      </c>
      <c r="D4" s="123"/>
      <c r="E4" s="123"/>
      <c r="F4" s="123"/>
      <c r="G4" s="16"/>
      <c r="H4" s="17"/>
      <c r="I4" s="17"/>
      <c r="J4" s="18"/>
      <c r="K4" s="7"/>
    </row>
    <row r="5" spans="1:11" ht="21" customHeight="1" x14ac:dyDescent="0.3">
      <c r="A5" s="8"/>
      <c r="B5" s="131"/>
      <c r="C5" s="132"/>
      <c r="D5" s="132"/>
      <c r="E5" s="132"/>
      <c r="F5" s="132"/>
      <c r="G5" s="133"/>
      <c r="H5" s="19"/>
      <c r="I5" s="19"/>
      <c r="J5" s="19"/>
      <c r="K5" s="7"/>
    </row>
    <row r="6" spans="1:11" ht="23.25" customHeight="1" thickBot="1" x14ac:dyDescent="0.35">
      <c r="A6" s="134" t="s">
        <v>8</v>
      </c>
      <c r="B6" s="135"/>
      <c r="C6" s="135"/>
      <c r="D6" s="135"/>
      <c r="E6" s="135"/>
      <c r="F6" s="135"/>
      <c r="G6" s="136"/>
    </row>
    <row r="7" spans="1:11" ht="9" customHeight="1" thickTop="1" x14ac:dyDescent="0.3">
      <c r="A7" s="137"/>
      <c r="B7" s="138"/>
      <c r="C7" s="20"/>
      <c r="D7" s="21"/>
      <c r="E7" s="119"/>
      <c r="F7" s="22"/>
      <c r="G7" s="23"/>
    </row>
    <row r="8" spans="1:11" ht="15" customHeight="1" x14ac:dyDescent="0.3">
      <c r="A8" s="139" t="s">
        <v>10</v>
      </c>
      <c r="B8" s="140"/>
      <c r="C8" s="24" t="s">
        <v>11</v>
      </c>
      <c r="D8" s="25" t="s">
        <v>12</v>
      </c>
      <c r="E8" s="121" t="s">
        <v>9</v>
      </c>
      <c r="F8" s="26" t="s">
        <v>13</v>
      </c>
      <c r="G8" s="27" t="s">
        <v>14</v>
      </c>
    </row>
    <row r="9" spans="1:11" ht="7.5" customHeight="1" thickBot="1" x14ac:dyDescent="0.35">
      <c r="A9" s="141"/>
      <c r="B9" s="142"/>
      <c r="C9" s="28"/>
      <c r="D9" s="29"/>
      <c r="E9" s="120"/>
      <c r="F9" s="30"/>
      <c r="G9" s="31"/>
    </row>
    <row r="10" spans="1:11" ht="15" thickTop="1" x14ac:dyDescent="0.3">
      <c r="A10" s="32" t="s">
        <v>15</v>
      </c>
      <c r="B10" s="33"/>
      <c r="C10" s="34"/>
      <c r="D10" s="35"/>
      <c r="E10" s="36"/>
      <c r="F10" s="37">
        <f>SUM(F11)</f>
        <v>600000</v>
      </c>
      <c r="G10" s="38"/>
    </row>
    <row r="11" spans="1:11" x14ac:dyDescent="0.3">
      <c r="A11" s="39"/>
      <c r="B11" s="40" t="s">
        <v>16</v>
      </c>
      <c r="C11" s="41" t="s">
        <v>17</v>
      </c>
      <c r="D11" s="42">
        <v>1</v>
      </c>
      <c r="E11" s="43">
        <v>600000</v>
      </c>
      <c r="F11" s="44">
        <f>+E11*D11</f>
        <v>600000</v>
      </c>
      <c r="G11" s="45" t="s">
        <v>18</v>
      </c>
    </row>
    <row r="12" spans="1:11" x14ac:dyDescent="0.3">
      <c r="A12" s="46"/>
      <c r="B12" s="47" t="s">
        <v>19</v>
      </c>
      <c r="C12" s="48" t="s">
        <v>20</v>
      </c>
      <c r="D12" s="49">
        <v>5</v>
      </c>
      <c r="E12" s="50">
        <v>250000</v>
      </c>
      <c r="F12" s="51">
        <f t="shared" ref="F12" si="0">+E12*D12</f>
        <v>1250000</v>
      </c>
      <c r="G12" s="52"/>
    </row>
    <row r="13" spans="1:11" x14ac:dyDescent="0.3">
      <c r="A13" s="53"/>
      <c r="B13" s="54"/>
      <c r="C13" s="41"/>
      <c r="D13" s="42"/>
      <c r="E13" s="55"/>
      <c r="F13" s="56"/>
      <c r="G13" s="57"/>
    </row>
    <row r="14" spans="1:11" x14ac:dyDescent="0.3">
      <c r="A14" s="32"/>
      <c r="B14" s="58"/>
      <c r="C14" s="48"/>
      <c r="D14" s="49"/>
      <c r="E14" s="59"/>
      <c r="F14" s="60"/>
      <c r="G14" s="61"/>
    </row>
    <row r="15" spans="1:11" x14ac:dyDescent="0.3">
      <c r="A15" s="53" t="s">
        <v>21</v>
      </c>
      <c r="B15" s="54"/>
      <c r="C15" s="41"/>
      <c r="D15" s="62"/>
      <c r="E15" s="55"/>
      <c r="F15" s="56"/>
      <c r="G15" s="57"/>
    </row>
    <row r="16" spans="1:11" x14ac:dyDescent="0.3">
      <c r="A16" s="63"/>
      <c r="B16" s="58" t="s">
        <v>22</v>
      </c>
      <c r="C16" s="48" t="s">
        <v>23</v>
      </c>
      <c r="D16" s="49">
        <v>3</v>
      </c>
      <c r="E16" s="59">
        <v>35000</v>
      </c>
      <c r="F16" s="60">
        <f t="shared" ref="F16:F20" si="1">+E16*D16</f>
        <v>105000</v>
      </c>
      <c r="G16" s="64" t="s">
        <v>60</v>
      </c>
    </row>
    <row r="17" spans="1:7" x14ac:dyDescent="0.3">
      <c r="A17" s="39"/>
      <c r="B17" s="54" t="s">
        <v>24</v>
      </c>
      <c r="C17" s="41" t="s">
        <v>23</v>
      </c>
      <c r="D17" s="42">
        <v>1</v>
      </c>
      <c r="E17" s="59">
        <v>35000</v>
      </c>
      <c r="F17" s="56">
        <f t="shared" si="1"/>
        <v>35000</v>
      </c>
      <c r="G17" s="57"/>
    </row>
    <row r="18" spans="1:7" x14ac:dyDescent="0.3">
      <c r="A18" s="63"/>
      <c r="B18" s="58" t="s">
        <v>25</v>
      </c>
      <c r="C18" s="48" t="s">
        <v>23</v>
      </c>
      <c r="D18" s="49">
        <v>5</v>
      </c>
      <c r="E18" s="59">
        <v>35000</v>
      </c>
      <c r="F18" s="60">
        <f t="shared" si="1"/>
        <v>175000</v>
      </c>
      <c r="G18" s="61" t="s">
        <v>26</v>
      </c>
    </row>
    <row r="19" spans="1:7" x14ac:dyDescent="0.3">
      <c r="A19" s="39"/>
      <c r="B19" s="54" t="s">
        <v>27</v>
      </c>
      <c r="C19" s="41" t="s">
        <v>23</v>
      </c>
      <c r="D19" s="42">
        <v>2</v>
      </c>
      <c r="E19" s="59">
        <v>35000</v>
      </c>
      <c r="F19" s="56">
        <f t="shared" si="1"/>
        <v>70000</v>
      </c>
      <c r="G19" s="57" t="s">
        <v>28</v>
      </c>
    </row>
    <row r="20" spans="1:7" x14ac:dyDescent="0.3">
      <c r="A20" s="65"/>
      <c r="B20" s="47" t="s">
        <v>29</v>
      </c>
      <c r="C20" s="48" t="s">
        <v>23</v>
      </c>
      <c r="D20" s="49">
        <v>1</v>
      </c>
      <c r="E20" s="59">
        <v>35000</v>
      </c>
      <c r="F20" s="51">
        <f t="shared" si="1"/>
        <v>35000</v>
      </c>
      <c r="G20" s="52" t="s">
        <v>30</v>
      </c>
    </row>
    <row r="21" spans="1:7" x14ac:dyDescent="0.3">
      <c r="A21" s="53"/>
      <c r="B21" s="54"/>
      <c r="C21" s="41"/>
      <c r="D21" s="42"/>
      <c r="E21" s="55"/>
      <c r="F21" s="56"/>
      <c r="G21" s="45"/>
    </row>
    <row r="22" spans="1:7" x14ac:dyDescent="0.3">
      <c r="A22" s="46"/>
      <c r="B22" s="66" t="s">
        <v>31</v>
      </c>
      <c r="C22" s="48"/>
      <c r="D22" s="49"/>
      <c r="E22" s="59"/>
      <c r="F22" s="67">
        <f>SUM(F16:F21)</f>
        <v>420000</v>
      </c>
      <c r="G22" s="61"/>
    </row>
    <row r="23" spans="1:7" x14ac:dyDescent="0.3">
      <c r="A23" s="39"/>
      <c r="B23" s="54"/>
      <c r="C23" s="41"/>
      <c r="D23" s="42"/>
      <c r="E23" s="55"/>
      <c r="F23" s="56"/>
      <c r="G23" s="57"/>
    </row>
    <row r="24" spans="1:7" x14ac:dyDescent="0.3">
      <c r="A24" s="32" t="s">
        <v>32</v>
      </c>
      <c r="B24" s="47"/>
      <c r="C24" s="48"/>
      <c r="D24" s="49"/>
      <c r="E24" s="50"/>
      <c r="F24" s="51"/>
      <c r="G24" s="52"/>
    </row>
    <row r="25" spans="1:7" ht="26.4" x14ac:dyDescent="0.3">
      <c r="A25" s="53"/>
      <c r="B25" s="40" t="s">
        <v>33</v>
      </c>
      <c r="C25" s="41" t="s">
        <v>34</v>
      </c>
      <c r="D25" s="42">
        <v>912</v>
      </c>
      <c r="E25" s="43">
        <v>1610</v>
      </c>
      <c r="F25" s="44">
        <f t="shared" ref="F25:F27" si="2">+E25*D25</f>
        <v>1468320</v>
      </c>
      <c r="G25" s="68" t="s">
        <v>35</v>
      </c>
    </row>
    <row r="26" spans="1:7" x14ac:dyDescent="0.3">
      <c r="A26" s="65"/>
      <c r="B26" s="47" t="s">
        <v>36</v>
      </c>
      <c r="C26" s="48" t="s">
        <v>37</v>
      </c>
      <c r="D26" s="49">
        <v>1</v>
      </c>
      <c r="E26" s="50">
        <v>500</v>
      </c>
      <c r="F26" s="51">
        <f t="shared" si="2"/>
        <v>500</v>
      </c>
      <c r="G26" s="52"/>
    </row>
    <row r="27" spans="1:7" x14ac:dyDescent="0.3">
      <c r="A27" s="69"/>
      <c r="B27" s="40" t="s">
        <v>38</v>
      </c>
      <c r="C27" s="41" t="s">
        <v>39</v>
      </c>
      <c r="D27" s="42">
        <v>6</v>
      </c>
      <c r="E27" s="43">
        <v>216</v>
      </c>
      <c r="F27" s="44">
        <f t="shared" si="2"/>
        <v>1296</v>
      </c>
      <c r="G27" s="45" t="s">
        <v>40</v>
      </c>
    </row>
    <row r="28" spans="1:7" x14ac:dyDescent="0.3">
      <c r="A28" s="65"/>
      <c r="B28" s="47"/>
      <c r="C28" s="48"/>
      <c r="D28" s="49"/>
      <c r="E28" s="50"/>
      <c r="F28" s="51"/>
      <c r="G28" s="52"/>
    </row>
    <row r="29" spans="1:7" x14ac:dyDescent="0.3">
      <c r="A29" s="39"/>
      <c r="B29" s="70" t="s">
        <v>41</v>
      </c>
      <c r="C29" s="71"/>
      <c r="D29" s="72"/>
      <c r="E29" s="73"/>
      <c r="F29" s="74">
        <f>SUM(F25:F28)</f>
        <v>1470116</v>
      </c>
      <c r="G29" s="57"/>
    </row>
    <row r="30" spans="1:7" x14ac:dyDescent="0.3">
      <c r="A30" s="65"/>
      <c r="B30" s="47"/>
      <c r="C30" s="48"/>
      <c r="D30" s="49"/>
      <c r="E30" s="50"/>
      <c r="F30" s="51"/>
      <c r="G30" s="52"/>
    </row>
    <row r="31" spans="1:7" x14ac:dyDescent="0.3">
      <c r="A31" s="39"/>
      <c r="B31" s="70" t="s">
        <v>42</v>
      </c>
      <c r="C31" s="41"/>
      <c r="D31" s="42"/>
      <c r="E31" s="55"/>
      <c r="F31" s="74">
        <f>+F29+F22+F10</f>
        <v>2490116</v>
      </c>
      <c r="G31" s="57"/>
    </row>
    <row r="32" spans="1:7" x14ac:dyDescent="0.3">
      <c r="A32" s="32"/>
      <c r="B32" s="75"/>
      <c r="C32" s="76"/>
      <c r="D32" s="77"/>
      <c r="E32" s="78"/>
      <c r="F32" s="79"/>
      <c r="G32" s="52"/>
    </row>
    <row r="33" spans="1:7" x14ac:dyDescent="0.3">
      <c r="A33" s="53" t="s">
        <v>43</v>
      </c>
      <c r="B33" s="70"/>
      <c r="C33" s="71"/>
      <c r="D33" s="72"/>
      <c r="E33" s="73"/>
      <c r="F33" s="74"/>
      <c r="G33" s="57"/>
    </row>
    <row r="34" spans="1:7" ht="40.200000000000003" x14ac:dyDescent="0.3">
      <c r="A34" s="32"/>
      <c r="B34" s="58" t="s">
        <v>44</v>
      </c>
      <c r="C34" s="48" t="s">
        <v>45</v>
      </c>
      <c r="D34" s="49">
        <v>96</v>
      </c>
      <c r="E34" s="59">
        <v>60000</v>
      </c>
      <c r="F34" s="60">
        <f t="shared" ref="F34:F36" si="3">+E34*D34</f>
        <v>5760000</v>
      </c>
      <c r="G34" s="80" t="s">
        <v>46</v>
      </c>
    </row>
    <row r="35" spans="1:7" x14ac:dyDescent="0.3">
      <c r="A35" s="39"/>
      <c r="B35" s="54" t="s">
        <v>47</v>
      </c>
      <c r="C35" s="41"/>
      <c r="D35" s="42"/>
      <c r="E35" s="55"/>
      <c r="F35" s="56">
        <f>+F25*0.07</f>
        <v>102782.40000000001</v>
      </c>
      <c r="G35" s="57" t="s">
        <v>48</v>
      </c>
    </row>
    <row r="36" spans="1:7" x14ac:dyDescent="0.3">
      <c r="A36" s="65"/>
      <c r="B36" s="81" t="s">
        <v>49</v>
      </c>
      <c r="C36" s="48" t="s">
        <v>50</v>
      </c>
      <c r="D36" s="49">
        <v>23</v>
      </c>
      <c r="E36" s="50">
        <v>300</v>
      </c>
      <c r="F36" s="51">
        <f t="shared" si="3"/>
        <v>6900</v>
      </c>
      <c r="G36" s="52"/>
    </row>
    <row r="37" spans="1:7" x14ac:dyDescent="0.3">
      <c r="A37" s="53"/>
      <c r="B37" s="54"/>
      <c r="C37" s="41" t="s">
        <v>51</v>
      </c>
      <c r="D37" s="42"/>
      <c r="E37" s="55"/>
      <c r="F37" s="56" t="s">
        <v>51</v>
      </c>
      <c r="G37" s="57" t="s">
        <v>51</v>
      </c>
    </row>
    <row r="38" spans="1:7" x14ac:dyDescent="0.3">
      <c r="A38" s="65"/>
      <c r="B38" s="66" t="s">
        <v>52</v>
      </c>
      <c r="C38" s="76"/>
      <c r="D38" s="77"/>
      <c r="E38" s="82"/>
      <c r="F38" s="67">
        <f>SUM(F34:F37)</f>
        <v>5869682.4000000004</v>
      </c>
      <c r="G38" s="61"/>
    </row>
    <row r="39" spans="1:7" ht="18.75" customHeight="1" x14ac:dyDescent="0.3">
      <c r="A39" s="83"/>
      <c r="B39" s="84" t="s">
        <v>53</v>
      </c>
      <c r="C39" s="71"/>
      <c r="D39" s="72"/>
      <c r="E39" s="85"/>
      <c r="F39" s="86">
        <f>+F38-F31</f>
        <v>3379566.4000000004</v>
      </c>
      <c r="G39" s="45" t="s">
        <v>54</v>
      </c>
    </row>
    <row r="40" spans="1:7" ht="26.4" x14ac:dyDescent="0.3">
      <c r="A40" s="65"/>
      <c r="B40" s="66" t="s">
        <v>55</v>
      </c>
      <c r="C40" s="48"/>
      <c r="D40" s="49"/>
      <c r="E40" s="59"/>
      <c r="F40" s="67">
        <f>+F10/3</f>
        <v>200000</v>
      </c>
      <c r="G40" s="87" t="s">
        <v>56</v>
      </c>
    </row>
    <row r="41" spans="1:7" s="95" customFormat="1" ht="15" thickBot="1" x14ac:dyDescent="0.35">
      <c r="A41" s="88"/>
      <c r="B41" s="89"/>
      <c r="C41" s="90"/>
      <c r="D41" s="91"/>
      <c r="E41" s="92"/>
      <c r="F41" s="93"/>
      <c r="G41" s="94"/>
    </row>
    <row r="42" spans="1:7" ht="15" thickTop="1" x14ac:dyDescent="0.3">
      <c r="A42" s="96"/>
      <c r="B42" s="97"/>
      <c r="C42" s="98"/>
      <c r="D42" s="98"/>
      <c r="E42" s="99"/>
      <c r="F42" s="100"/>
      <c r="G42" s="101"/>
    </row>
    <row r="43" spans="1:7" s="95" customFormat="1" x14ac:dyDescent="0.3">
      <c r="A43" s="102"/>
      <c r="B43" s="103" t="s">
        <v>57</v>
      </c>
      <c r="C43" s="104"/>
      <c r="D43" s="104"/>
      <c r="E43" s="105"/>
      <c r="F43" s="106"/>
      <c r="G43" s="107"/>
    </row>
    <row r="44" spans="1:7" x14ac:dyDescent="0.3">
      <c r="A44" s="96"/>
      <c r="B44" s="97" t="s">
        <v>58</v>
      </c>
      <c r="C44" s="108"/>
      <c r="D44" s="108"/>
      <c r="E44" s="109"/>
      <c r="F44" s="110"/>
      <c r="G44" s="101"/>
    </row>
    <row r="45" spans="1:7" x14ac:dyDescent="0.3">
      <c r="A45" s="111"/>
      <c r="B45" s="112"/>
      <c r="C45" s="113"/>
      <c r="D45" s="114"/>
      <c r="E45" s="115"/>
      <c r="F45" s="104"/>
      <c r="G45" s="116"/>
    </row>
    <row r="46" spans="1:7" x14ac:dyDescent="0.3">
      <c r="A46" s="117"/>
      <c r="B46" s="97"/>
      <c r="C46" s="108"/>
      <c r="D46" s="108"/>
      <c r="E46" s="108"/>
      <c r="F46" s="108"/>
      <c r="G46" s="118"/>
    </row>
    <row r="47" spans="1:7" x14ac:dyDescent="0.3">
      <c r="A47" s="122" t="s">
        <v>59</v>
      </c>
      <c r="B47" s="123"/>
      <c r="C47" s="123"/>
      <c r="D47" s="123"/>
      <c r="E47" s="123"/>
      <c r="F47" s="123"/>
      <c r="G47" s="124"/>
    </row>
    <row r="48" spans="1:7" ht="15" thickBot="1" x14ac:dyDescent="0.35">
      <c r="A48" s="125"/>
      <c r="B48" s="126"/>
      <c r="C48" s="126"/>
      <c r="D48" s="126"/>
      <c r="E48" s="126"/>
      <c r="F48" s="126"/>
      <c r="G48" s="127"/>
    </row>
    <row r="49" spans="1:7" ht="15" thickTop="1" x14ac:dyDescent="0.3">
      <c r="A49" s="128"/>
      <c r="B49" s="128"/>
      <c r="C49" s="128"/>
      <c r="D49" s="128"/>
      <c r="E49" s="128"/>
      <c r="F49" s="128"/>
      <c r="G49" s="128"/>
    </row>
  </sheetData>
  <mergeCells count="11">
    <mergeCell ref="A47:G47"/>
    <mergeCell ref="A48:G48"/>
    <mergeCell ref="A49:G49"/>
    <mergeCell ref="J1:J3"/>
    <mergeCell ref="C3:F3"/>
    <mergeCell ref="C4:F4"/>
    <mergeCell ref="B5:G5"/>
    <mergeCell ref="A6:G6"/>
    <mergeCell ref="A7:B7"/>
    <mergeCell ref="A8:B8"/>
    <mergeCell ref="A9:B9"/>
  </mergeCells>
  <printOptions horizontalCentered="1" verticalCentered="1"/>
  <pageMargins left="0.51181102362204722" right="0.51181102362204722" top="0.39370078740157483" bottom="0.39370078740157483" header="0" footer="0"/>
  <pageSetup paperSize="9" scale="60" orientation="portrait" horizontalDpi="0" verticalDpi="0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</dc:creator>
  <cp:lastModifiedBy>E_Usuario</cp:lastModifiedBy>
  <dcterms:created xsi:type="dcterms:W3CDTF">2020-04-06T23:09:37Z</dcterms:created>
  <dcterms:modified xsi:type="dcterms:W3CDTF">2020-04-17T23:52:53Z</dcterms:modified>
</cp:coreProperties>
</file>