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codeName="ThisWorkbook" defaultThemeVersion="166925"/>
  <mc:AlternateContent xmlns:mc="http://schemas.openxmlformats.org/markup-compatibility/2006">
    <mc:Choice Requires="x15">
      <x15ac:absPath xmlns:x15ac="http://schemas.microsoft.com/office/spreadsheetml/2010/11/ac" url="C:\Users\gusta\Documents\TRANSPARENCIA\Proyecto 1\OBSERVATORIO\IMPLEMENTACION\implementacion\2020\"/>
    </mc:Choice>
  </mc:AlternateContent>
  <xr:revisionPtr revIDLastSave="0" documentId="13_ncr:1_{01B3E591-C00D-4E7A-8EB0-4FF166AD8A6C}" xr6:coauthVersionLast="45" xr6:coauthVersionMax="45" xr10:uidLastSave="{00000000-0000-0000-0000-000000000000}"/>
  <bookViews>
    <workbookView xWindow="-120" yWindow="-120" windowWidth="20730" windowHeight="11160" xr2:uid="{2298D5D4-7B1B-46DC-A7DD-1179B2A0B19D}"/>
  </bookViews>
  <sheets>
    <sheet name="dashboard" sheetId="2" r:id="rId1"/>
    <sheet name="config" sheetId="3" state="hidden" r:id="rId2"/>
    <sheet name="datos" sheetId="1" state="hidden" r:id="rId3"/>
    <sheet name="Hoja1" sheetId="4" state="hidden" r:id="rId4"/>
  </sheets>
  <definedNames>
    <definedName name="Coldestacado">config!$B$1</definedName>
    <definedName name="Colestandar">config!$B$2</definedName>
    <definedName name="selec">datos!$AR$2</definedName>
    <definedName name="seleccionado">datos!$AR$2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2" i="2" l="1"/>
  <c r="M40" i="2"/>
  <c r="E30" i="2" l="1"/>
  <c r="S40" i="2"/>
  <c r="E29" i="2" s="1"/>
  <c r="U40" i="2"/>
  <c r="T40" i="2"/>
  <c r="R40" i="2"/>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49" i="1"/>
  <c r="J40" i="2"/>
  <c r="K40" i="2"/>
  <c r="L40" i="2"/>
  <c r="N40" i="2"/>
  <c r="O40" i="2"/>
  <c r="P40" i="2"/>
  <c r="Q40" i="2"/>
  <c r="I40" i="2"/>
  <c r="P8" i="2" l="1"/>
  <c r="E31" i="2" s="1"/>
  <c r="K8" i="2"/>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E91" i="1"/>
  <c r="BF49" i="1"/>
  <c r="AR50" i="1" l="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49" i="1"/>
  <c r="AR91" i="1"/>
  <c r="AW3" i="1" l="1"/>
  <c r="AV3" i="1"/>
  <c r="AU3" i="1"/>
  <c r="AT3" i="1"/>
  <c r="AS3" i="1"/>
  <c r="AN44" i="1"/>
  <c r="AL44" i="1"/>
  <c r="AJ44" i="1"/>
  <c r="AH44" i="1"/>
  <c r="AF44" i="1"/>
  <c r="AD44" i="1"/>
  <c r="AB44" i="1"/>
  <c r="Z44" i="1"/>
  <c r="X44" i="1"/>
  <c r="V44" i="1"/>
  <c r="T44" i="1"/>
  <c r="R44" i="1"/>
  <c r="P44" i="1"/>
  <c r="N44" i="1"/>
  <c r="L44" i="1"/>
  <c r="J44" i="1"/>
  <c r="H44" i="1"/>
  <c r="F44" i="1"/>
  <c r="AN43" i="1"/>
  <c r="AL43" i="1"/>
  <c r="AJ43" i="1"/>
  <c r="AH43" i="1"/>
  <c r="AF43" i="1"/>
  <c r="AD43" i="1"/>
  <c r="AB43" i="1"/>
  <c r="Z43" i="1"/>
  <c r="X43" i="1"/>
  <c r="V43" i="1"/>
  <c r="T43" i="1"/>
  <c r="R43" i="1"/>
  <c r="P43" i="1"/>
  <c r="N43" i="1"/>
  <c r="L43" i="1"/>
  <c r="J43" i="1"/>
  <c r="H43" i="1"/>
  <c r="F43" i="1"/>
  <c r="AN42" i="1"/>
  <c r="AL42" i="1"/>
  <c r="AJ42" i="1"/>
  <c r="AH42" i="1"/>
  <c r="AF42" i="1"/>
  <c r="AD42" i="1"/>
  <c r="AB42" i="1"/>
  <c r="Z42" i="1"/>
  <c r="X42" i="1"/>
  <c r="V42" i="1"/>
  <c r="T42" i="1"/>
  <c r="R42" i="1"/>
  <c r="P42" i="1"/>
  <c r="N42" i="1"/>
  <c r="L42" i="1"/>
  <c r="J42" i="1"/>
  <c r="H42" i="1"/>
  <c r="F42" i="1"/>
  <c r="AN41" i="1"/>
  <c r="AL41" i="1"/>
  <c r="AJ41" i="1"/>
  <c r="AH41" i="1"/>
  <c r="AF41" i="1"/>
  <c r="AD41" i="1"/>
  <c r="AB41" i="1"/>
  <c r="Z41" i="1"/>
  <c r="X41" i="1"/>
  <c r="V41" i="1"/>
  <c r="T41" i="1"/>
  <c r="R41" i="1"/>
  <c r="P41" i="1"/>
  <c r="N41" i="1"/>
  <c r="L41" i="1"/>
  <c r="J41" i="1"/>
  <c r="H41" i="1"/>
  <c r="F41" i="1"/>
  <c r="AN40" i="1"/>
  <c r="AL40" i="1"/>
  <c r="AJ40" i="1"/>
  <c r="AH40" i="1"/>
  <c r="AF40" i="1"/>
  <c r="AD40" i="1"/>
  <c r="AB40" i="1"/>
  <c r="Z40" i="1"/>
  <c r="X40" i="1"/>
  <c r="V40" i="1"/>
  <c r="T40" i="1"/>
  <c r="R40" i="1"/>
  <c r="P40" i="1"/>
  <c r="N40" i="1"/>
  <c r="L40" i="1"/>
  <c r="J40" i="1"/>
  <c r="H40" i="1"/>
  <c r="F40" i="1"/>
  <c r="AN39" i="1"/>
  <c r="AL39" i="1"/>
  <c r="AJ39" i="1"/>
  <c r="AH39" i="1"/>
  <c r="AF39" i="1"/>
  <c r="AD39" i="1"/>
  <c r="AB39" i="1"/>
  <c r="Z39" i="1"/>
  <c r="X39" i="1"/>
  <c r="V39" i="1"/>
  <c r="T39" i="1"/>
  <c r="R39" i="1"/>
  <c r="P39" i="1"/>
  <c r="N39" i="1"/>
  <c r="L39" i="1"/>
  <c r="J39" i="1"/>
  <c r="H39" i="1"/>
  <c r="F39" i="1"/>
  <c r="AN38" i="1"/>
  <c r="AL38" i="1"/>
  <c r="AJ38" i="1"/>
  <c r="AH38" i="1"/>
  <c r="AF38" i="1"/>
  <c r="AD38" i="1"/>
  <c r="AB38" i="1"/>
  <c r="Z38" i="1"/>
  <c r="X38" i="1"/>
  <c r="V38" i="1"/>
  <c r="T38" i="1"/>
  <c r="R38" i="1"/>
  <c r="P38" i="1"/>
  <c r="N38" i="1"/>
  <c r="L38" i="1"/>
  <c r="J38" i="1"/>
  <c r="H38" i="1"/>
  <c r="F38" i="1"/>
  <c r="AN37" i="1"/>
  <c r="AL37" i="1"/>
  <c r="AJ37" i="1"/>
  <c r="AH37" i="1"/>
  <c r="AF37" i="1"/>
  <c r="AD37" i="1"/>
  <c r="AB37" i="1"/>
  <c r="Z37" i="1"/>
  <c r="X37" i="1"/>
  <c r="V37" i="1"/>
  <c r="T37" i="1"/>
  <c r="R37" i="1"/>
  <c r="P37" i="1"/>
  <c r="N37" i="1"/>
  <c r="L37" i="1"/>
  <c r="J37" i="1"/>
  <c r="H37" i="1"/>
  <c r="F37" i="1"/>
  <c r="AN36" i="1"/>
  <c r="AL36" i="1"/>
  <c r="AJ36" i="1"/>
  <c r="AH36" i="1"/>
  <c r="AF36" i="1"/>
  <c r="AD36" i="1"/>
  <c r="AB36" i="1"/>
  <c r="Z36" i="1"/>
  <c r="X36" i="1"/>
  <c r="V36" i="1"/>
  <c r="T36" i="1"/>
  <c r="R36" i="1"/>
  <c r="P36" i="1"/>
  <c r="N36" i="1"/>
  <c r="L36" i="1"/>
  <c r="J36" i="1"/>
  <c r="H36" i="1"/>
  <c r="F36" i="1"/>
  <c r="AN35" i="1"/>
  <c r="AL35" i="1"/>
  <c r="AJ35" i="1"/>
  <c r="AH35" i="1"/>
  <c r="AF35" i="1"/>
  <c r="AD35" i="1"/>
  <c r="AB35" i="1"/>
  <c r="Z35" i="1"/>
  <c r="X35" i="1"/>
  <c r="V35" i="1"/>
  <c r="T35" i="1"/>
  <c r="R35" i="1"/>
  <c r="P35" i="1"/>
  <c r="N35" i="1"/>
  <c r="L35" i="1"/>
  <c r="J35" i="1"/>
  <c r="H35" i="1"/>
  <c r="F35" i="1"/>
  <c r="AN34" i="1"/>
  <c r="AL34" i="1"/>
  <c r="AJ34" i="1"/>
  <c r="AH34" i="1"/>
  <c r="AF34" i="1"/>
  <c r="AD34" i="1"/>
  <c r="AB34" i="1"/>
  <c r="Z34" i="1"/>
  <c r="X34" i="1"/>
  <c r="V34" i="1"/>
  <c r="T34" i="1"/>
  <c r="R34" i="1"/>
  <c r="P34" i="1"/>
  <c r="N34" i="1"/>
  <c r="L34" i="1"/>
  <c r="J34" i="1"/>
  <c r="H34" i="1"/>
  <c r="F34" i="1"/>
  <c r="AN33" i="1"/>
  <c r="AL33" i="1"/>
  <c r="AJ33" i="1"/>
  <c r="AH33" i="1"/>
  <c r="AF33" i="1"/>
  <c r="AD33" i="1"/>
  <c r="AB33" i="1"/>
  <c r="Z33" i="1"/>
  <c r="X33" i="1"/>
  <c r="V33" i="1"/>
  <c r="T33" i="1"/>
  <c r="R33" i="1"/>
  <c r="P33" i="1"/>
  <c r="N33" i="1"/>
  <c r="L33" i="1"/>
  <c r="J33" i="1"/>
  <c r="H33" i="1"/>
  <c r="F33" i="1"/>
  <c r="AN32" i="1"/>
  <c r="AL32" i="1"/>
  <c r="AJ32" i="1"/>
  <c r="AH32" i="1"/>
  <c r="AF32" i="1"/>
  <c r="AD32" i="1"/>
  <c r="AB32" i="1"/>
  <c r="Z32" i="1"/>
  <c r="X32" i="1"/>
  <c r="V32" i="1"/>
  <c r="T32" i="1"/>
  <c r="R32" i="1"/>
  <c r="P32" i="1"/>
  <c r="N32" i="1"/>
  <c r="L32" i="1"/>
  <c r="J32" i="1"/>
  <c r="H32" i="1"/>
  <c r="F32" i="1"/>
  <c r="AN31" i="1"/>
  <c r="AL31" i="1"/>
  <c r="AJ31" i="1"/>
  <c r="AH31" i="1"/>
  <c r="AF31" i="1"/>
  <c r="AD31" i="1"/>
  <c r="AB31" i="1"/>
  <c r="Z31" i="1"/>
  <c r="X31" i="1"/>
  <c r="V31" i="1"/>
  <c r="T31" i="1"/>
  <c r="R31" i="1"/>
  <c r="P31" i="1"/>
  <c r="N31" i="1"/>
  <c r="L31" i="1"/>
  <c r="J31" i="1"/>
  <c r="H31" i="1"/>
  <c r="F31" i="1"/>
  <c r="AN30" i="1"/>
  <c r="AL30" i="1"/>
  <c r="AJ30" i="1"/>
  <c r="AH30" i="1"/>
  <c r="AF30" i="1"/>
  <c r="AD30" i="1"/>
  <c r="AB30" i="1"/>
  <c r="Z30" i="1"/>
  <c r="X30" i="1"/>
  <c r="V30" i="1"/>
  <c r="T30" i="1"/>
  <c r="R30" i="1"/>
  <c r="P30" i="1"/>
  <c r="N30" i="1"/>
  <c r="L30" i="1"/>
  <c r="J30" i="1"/>
  <c r="H30" i="1"/>
  <c r="F30" i="1"/>
  <c r="AN29" i="1"/>
  <c r="AL29" i="1"/>
  <c r="AJ29" i="1"/>
  <c r="AH29" i="1"/>
  <c r="AF29" i="1"/>
  <c r="AD29" i="1"/>
  <c r="AB29" i="1"/>
  <c r="Z29" i="1"/>
  <c r="X29" i="1"/>
  <c r="V29" i="1"/>
  <c r="T29" i="1"/>
  <c r="R29" i="1"/>
  <c r="P29" i="1"/>
  <c r="N29" i="1"/>
  <c r="L29" i="1"/>
  <c r="J29" i="1"/>
  <c r="H29" i="1"/>
  <c r="F29" i="1"/>
  <c r="AN28" i="1"/>
  <c r="AL28" i="1"/>
  <c r="AJ28" i="1"/>
  <c r="AH28" i="1"/>
  <c r="AF28" i="1"/>
  <c r="AD28" i="1"/>
  <c r="AB28" i="1"/>
  <c r="Z28" i="1"/>
  <c r="X28" i="1"/>
  <c r="V28" i="1"/>
  <c r="T28" i="1"/>
  <c r="R28" i="1"/>
  <c r="P28" i="1"/>
  <c r="N28" i="1"/>
  <c r="L28" i="1"/>
  <c r="J28" i="1"/>
  <c r="H28" i="1"/>
  <c r="F28" i="1"/>
  <c r="AN27" i="1"/>
  <c r="AL27" i="1"/>
  <c r="AJ27" i="1"/>
  <c r="AH27" i="1"/>
  <c r="AF27" i="1"/>
  <c r="AD27" i="1"/>
  <c r="AB27" i="1"/>
  <c r="Z27" i="1"/>
  <c r="X27" i="1"/>
  <c r="V27" i="1"/>
  <c r="T27" i="1"/>
  <c r="R27" i="1"/>
  <c r="P27" i="1"/>
  <c r="N27" i="1"/>
  <c r="L27" i="1"/>
  <c r="J27" i="1"/>
  <c r="H27" i="1"/>
  <c r="F27" i="1"/>
  <c r="AN26" i="1"/>
  <c r="AL26" i="1"/>
  <c r="AJ26" i="1"/>
  <c r="AH26" i="1"/>
  <c r="AF26" i="1"/>
  <c r="AD26" i="1"/>
  <c r="AB26" i="1"/>
  <c r="Z26" i="1"/>
  <c r="X26" i="1"/>
  <c r="V26" i="1"/>
  <c r="T26" i="1"/>
  <c r="R26" i="1"/>
  <c r="P26" i="1"/>
  <c r="N26" i="1"/>
  <c r="L26" i="1"/>
  <c r="J26" i="1"/>
  <c r="H26" i="1"/>
  <c r="F26" i="1"/>
  <c r="AN25" i="1"/>
  <c r="AL25" i="1"/>
  <c r="AJ25" i="1"/>
  <c r="AH25" i="1"/>
  <c r="AF25" i="1"/>
  <c r="AD25" i="1"/>
  <c r="AB25" i="1"/>
  <c r="Z25" i="1"/>
  <c r="X25" i="1"/>
  <c r="V25" i="1"/>
  <c r="T25" i="1"/>
  <c r="R25" i="1"/>
  <c r="P25" i="1"/>
  <c r="N25" i="1"/>
  <c r="L25" i="1"/>
  <c r="J25" i="1"/>
  <c r="H25" i="1"/>
  <c r="F25" i="1"/>
  <c r="AN24" i="1"/>
  <c r="AL24" i="1"/>
  <c r="AJ24" i="1"/>
  <c r="AH24" i="1"/>
  <c r="AF24" i="1"/>
  <c r="AD24" i="1"/>
  <c r="AB24" i="1"/>
  <c r="Z24" i="1"/>
  <c r="X24" i="1"/>
  <c r="V24" i="1"/>
  <c r="T24" i="1"/>
  <c r="R24" i="1"/>
  <c r="P24" i="1"/>
  <c r="N24" i="1"/>
  <c r="L24" i="1"/>
  <c r="J24" i="1"/>
  <c r="H24" i="1"/>
  <c r="F24" i="1"/>
  <c r="AN23" i="1"/>
  <c r="AL23" i="1"/>
  <c r="AJ23" i="1"/>
  <c r="AH23" i="1"/>
  <c r="AF23" i="1"/>
  <c r="AD23" i="1"/>
  <c r="AB23" i="1"/>
  <c r="Z23" i="1"/>
  <c r="X23" i="1"/>
  <c r="V23" i="1"/>
  <c r="T23" i="1"/>
  <c r="R23" i="1"/>
  <c r="P23" i="1"/>
  <c r="N23" i="1"/>
  <c r="L23" i="1"/>
  <c r="J23" i="1"/>
  <c r="H23" i="1"/>
  <c r="F23" i="1"/>
  <c r="AN22" i="1"/>
  <c r="AL22" i="1"/>
  <c r="AJ22" i="1"/>
  <c r="AH22" i="1"/>
  <c r="AF22" i="1"/>
  <c r="AD22" i="1"/>
  <c r="AB22" i="1"/>
  <c r="Z22" i="1"/>
  <c r="X22" i="1"/>
  <c r="V22" i="1"/>
  <c r="T22" i="1"/>
  <c r="R22" i="1"/>
  <c r="P22" i="1"/>
  <c r="N22" i="1"/>
  <c r="L22" i="1"/>
  <c r="J22" i="1"/>
  <c r="H22" i="1"/>
  <c r="F22" i="1"/>
  <c r="AN21" i="1"/>
  <c r="AL21" i="1"/>
  <c r="AJ21" i="1"/>
  <c r="AH21" i="1"/>
  <c r="AF21" i="1"/>
  <c r="AD21" i="1"/>
  <c r="AB21" i="1"/>
  <c r="Z21" i="1"/>
  <c r="X21" i="1"/>
  <c r="V21" i="1"/>
  <c r="T21" i="1"/>
  <c r="R21" i="1"/>
  <c r="P21" i="1"/>
  <c r="N21" i="1"/>
  <c r="L21" i="1"/>
  <c r="J21" i="1"/>
  <c r="H21" i="1"/>
  <c r="F21" i="1"/>
  <c r="AN20" i="1"/>
  <c r="AL20" i="1"/>
  <c r="AJ20" i="1"/>
  <c r="AH20" i="1"/>
  <c r="AF20" i="1"/>
  <c r="AD20" i="1"/>
  <c r="AB20" i="1"/>
  <c r="Z20" i="1"/>
  <c r="X20" i="1"/>
  <c r="V20" i="1"/>
  <c r="T20" i="1"/>
  <c r="R20" i="1"/>
  <c r="P20" i="1"/>
  <c r="N20" i="1"/>
  <c r="L20" i="1"/>
  <c r="J20" i="1"/>
  <c r="H20" i="1"/>
  <c r="F20" i="1"/>
  <c r="AN19" i="1"/>
  <c r="AL19" i="1"/>
  <c r="AJ19" i="1"/>
  <c r="AH19" i="1"/>
  <c r="AF19" i="1"/>
  <c r="AD19" i="1"/>
  <c r="AB19" i="1"/>
  <c r="Z19" i="1"/>
  <c r="X19" i="1"/>
  <c r="V19" i="1"/>
  <c r="T19" i="1"/>
  <c r="R19" i="1"/>
  <c r="P19" i="1"/>
  <c r="N19" i="1"/>
  <c r="L19" i="1"/>
  <c r="J19" i="1"/>
  <c r="H19" i="1"/>
  <c r="F19" i="1"/>
  <c r="AN18" i="1"/>
  <c r="AL18" i="1"/>
  <c r="AJ18" i="1"/>
  <c r="AH18" i="1"/>
  <c r="AF18" i="1"/>
  <c r="AD18" i="1"/>
  <c r="AB18" i="1"/>
  <c r="Z18" i="1"/>
  <c r="X18" i="1"/>
  <c r="V18" i="1"/>
  <c r="T18" i="1"/>
  <c r="R18" i="1"/>
  <c r="P18" i="1"/>
  <c r="N18" i="1"/>
  <c r="L18" i="1"/>
  <c r="J18" i="1"/>
  <c r="H18" i="1"/>
  <c r="F18" i="1"/>
  <c r="AN17" i="1"/>
  <c r="AL17" i="1"/>
  <c r="AJ17" i="1"/>
  <c r="AH17" i="1"/>
  <c r="AF17" i="1"/>
  <c r="AD17" i="1"/>
  <c r="AB17" i="1"/>
  <c r="Z17" i="1"/>
  <c r="X17" i="1"/>
  <c r="V17" i="1"/>
  <c r="T17" i="1"/>
  <c r="R17" i="1"/>
  <c r="P17" i="1"/>
  <c r="N17" i="1"/>
  <c r="L17" i="1"/>
  <c r="J17" i="1"/>
  <c r="H17" i="1"/>
  <c r="F17" i="1"/>
  <c r="AN16" i="1"/>
  <c r="AL16" i="1"/>
  <c r="AJ16" i="1"/>
  <c r="AH16" i="1"/>
  <c r="AF16" i="1"/>
  <c r="AD16" i="1"/>
  <c r="AB16" i="1"/>
  <c r="Z16" i="1"/>
  <c r="X16" i="1"/>
  <c r="V16" i="1"/>
  <c r="T16" i="1"/>
  <c r="R16" i="1"/>
  <c r="P16" i="1"/>
  <c r="N16" i="1"/>
  <c r="L16" i="1"/>
  <c r="J16" i="1"/>
  <c r="H16" i="1"/>
  <c r="F16" i="1"/>
  <c r="AN15" i="1"/>
  <c r="AL15" i="1"/>
  <c r="AJ15" i="1"/>
  <c r="AH15" i="1"/>
  <c r="AF15" i="1"/>
  <c r="AD15" i="1"/>
  <c r="AB15" i="1"/>
  <c r="Z15" i="1"/>
  <c r="X15" i="1"/>
  <c r="V15" i="1"/>
  <c r="T15" i="1"/>
  <c r="R15" i="1"/>
  <c r="P15" i="1"/>
  <c r="N15" i="1"/>
  <c r="L15" i="1"/>
  <c r="J15" i="1"/>
  <c r="H15" i="1"/>
  <c r="F15" i="1"/>
  <c r="AN14" i="1"/>
  <c r="AL14" i="1"/>
  <c r="AJ14" i="1"/>
  <c r="AH14" i="1"/>
  <c r="AF14" i="1"/>
  <c r="AD14" i="1"/>
  <c r="AB14" i="1"/>
  <c r="Z14" i="1"/>
  <c r="X14" i="1"/>
  <c r="V14" i="1"/>
  <c r="T14" i="1"/>
  <c r="R14" i="1"/>
  <c r="P14" i="1"/>
  <c r="N14" i="1"/>
  <c r="L14" i="1"/>
  <c r="J14" i="1"/>
  <c r="H14" i="1"/>
  <c r="F14" i="1"/>
  <c r="AN13" i="1"/>
  <c r="AL13" i="1"/>
  <c r="AJ13" i="1"/>
  <c r="AH13" i="1"/>
  <c r="AF13" i="1"/>
  <c r="AD13" i="1"/>
  <c r="AB13" i="1"/>
  <c r="Z13" i="1"/>
  <c r="X13" i="1"/>
  <c r="V13" i="1"/>
  <c r="T13" i="1"/>
  <c r="R13" i="1"/>
  <c r="P13" i="1"/>
  <c r="N13" i="1"/>
  <c r="L13" i="1"/>
  <c r="J13" i="1"/>
  <c r="H13" i="1"/>
  <c r="F13" i="1"/>
  <c r="AN12" i="1"/>
  <c r="AL12" i="1"/>
  <c r="AJ12" i="1"/>
  <c r="AH12" i="1"/>
  <c r="AF12" i="1"/>
  <c r="AD12" i="1"/>
  <c r="AB12" i="1"/>
  <c r="Z12" i="1"/>
  <c r="X12" i="1"/>
  <c r="V12" i="1"/>
  <c r="T12" i="1"/>
  <c r="R12" i="1"/>
  <c r="P12" i="1"/>
  <c r="N12" i="1"/>
  <c r="L12" i="1"/>
  <c r="J12" i="1"/>
  <c r="H12" i="1"/>
  <c r="F12" i="1"/>
  <c r="AN11" i="1"/>
  <c r="AL11" i="1"/>
  <c r="AJ11" i="1"/>
  <c r="AH11" i="1"/>
  <c r="AF11" i="1"/>
  <c r="AD11" i="1"/>
  <c r="AB11" i="1"/>
  <c r="Z11" i="1"/>
  <c r="X11" i="1"/>
  <c r="V11" i="1"/>
  <c r="T11" i="1"/>
  <c r="R11" i="1"/>
  <c r="P11" i="1"/>
  <c r="N11" i="1"/>
  <c r="L11" i="1"/>
  <c r="J11" i="1"/>
  <c r="H11" i="1"/>
  <c r="F11" i="1"/>
  <c r="AN10" i="1"/>
  <c r="AL10" i="1"/>
  <c r="AJ10" i="1"/>
  <c r="AH10" i="1"/>
  <c r="AF10" i="1"/>
  <c r="AD10" i="1"/>
  <c r="AB10" i="1"/>
  <c r="Z10" i="1"/>
  <c r="X10" i="1"/>
  <c r="V10" i="1"/>
  <c r="T10" i="1"/>
  <c r="R10" i="1"/>
  <c r="P10" i="1"/>
  <c r="N10" i="1"/>
  <c r="L10" i="1"/>
  <c r="J10" i="1"/>
  <c r="H10" i="1"/>
  <c r="F10" i="1"/>
  <c r="AN9" i="1"/>
  <c r="AL9" i="1"/>
  <c r="AJ9" i="1"/>
  <c r="AH9" i="1"/>
  <c r="AF9" i="1"/>
  <c r="AD9" i="1"/>
  <c r="AB9" i="1"/>
  <c r="Z9" i="1"/>
  <c r="X9" i="1"/>
  <c r="V9" i="1"/>
  <c r="T9" i="1"/>
  <c r="R9" i="1"/>
  <c r="P9" i="1"/>
  <c r="N9" i="1"/>
  <c r="L9" i="1"/>
  <c r="J9" i="1"/>
  <c r="H9" i="1"/>
  <c r="F9" i="1"/>
  <c r="AN8" i="1"/>
  <c r="AL8" i="1"/>
  <c r="AJ8" i="1"/>
  <c r="AH8" i="1"/>
  <c r="AF8" i="1"/>
  <c r="AD8" i="1"/>
  <c r="AB8" i="1"/>
  <c r="Z8" i="1"/>
  <c r="X8" i="1"/>
  <c r="V8" i="1"/>
  <c r="T8" i="1"/>
  <c r="R8" i="1"/>
  <c r="P8" i="1"/>
  <c r="N8" i="1"/>
  <c r="L8" i="1"/>
  <c r="J8" i="1"/>
  <c r="H8" i="1"/>
  <c r="F8" i="1"/>
  <c r="AN7" i="1"/>
  <c r="AL7" i="1"/>
  <c r="AJ7" i="1"/>
  <c r="AH7" i="1"/>
  <c r="AF7" i="1"/>
  <c r="AD7" i="1"/>
  <c r="AB7" i="1"/>
  <c r="Z7" i="1"/>
  <c r="X7" i="1"/>
  <c r="V7" i="1"/>
  <c r="T7" i="1"/>
  <c r="R7" i="1"/>
  <c r="P7" i="1"/>
  <c r="N7" i="1"/>
  <c r="L7" i="1"/>
  <c r="J7" i="1"/>
  <c r="H7" i="1"/>
  <c r="F7" i="1"/>
  <c r="AN6" i="1"/>
  <c r="AL6" i="1"/>
  <c r="AJ6" i="1"/>
  <c r="AH6" i="1"/>
  <c r="AF6" i="1"/>
  <c r="AD6" i="1"/>
  <c r="AB6" i="1"/>
  <c r="Z6" i="1"/>
  <c r="X6" i="1"/>
  <c r="V6" i="1"/>
  <c r="T6" i="1"/>
  <c r="R6" i="1"/>
  <c r="P6" i="1"/>
  <c r="N6" i="1"/>
  <c r="L6" i="1"/>
  <c r="J6" i="1"/>
  <c r="H6" i="1"/>
  <c r="F6" i="1"/>
  <c r="AN5" i="1"/>
  <c r="AL5" i="1"/>
  <c r="AJ5" i="1"/>
  <c r="AH5" i="1"/>
  <c r="AF5" i="1"/>
  <c r="AD5" i="1"/>
  <c r="AB5" i="1"/>
  <c r="Z5" i="1"/>
  <c r="X5" i="1"/>
  <c r="V5" i="1"/>
  <c r="T5" i="1"/>
  <c r="R5" i="1"/>
  <c r="P5" i="1"/>
  <c r="N5" i="1"/>
  <c r="L5" i="1"/>
  <c r="J5" i="1"/>
  <c r="H5" i="1"/>
  <c r="F5" i="1"/>
  <c r="AN4" i="1"/>
  <c r="AL4" i="1"/>
  <c r="AJ4" i="1"/>
  <c r="AH4" i="1"/>
  <c r="AF4" i="1"/>
  <c r="AD4" i="1"/>
  <c r="AB4" i="1"/>
  <c r="Z4" i="1"/>
  <c r="X4" i="1"/>
  <c r="V4" i="1"/>
  <c r="T4" i="1"/>
  <c r="R4" i="1"/>
  <c r="P4" i="1"/>
  <c r="N4" i="1"/>
  <c r="L4" i="1"/>
  <c r="J4" i="1"/>
  <c r="H4" i="1"/>
  <c r="F4" i="1"/>
  <c r="AN3" i="1"/>
  <c r="AN45" i="1" s="1"/>
  <c r="AL3" i="1"/>
  <c r="AL45" i="1" s="1"/>
  <c r="AJ3" i="1"/>
  <c r="AJ45" i="1" s="1"/>
  <c r="AH3" i="1"/>
  <c r="AH45" i="1" s="1"/>
  <c r="AF3" i="1"/>
  <c r="AF45" i="1" s="1"/>
  <c r="AD3" i="1"/>
  <c r="AD45" i="1" s="1"/>
  <c r="AB3" i="1"/>
  <c r="AB45" i="1" s="1"/>
  <c r="Z3" i="1"/>
  <c r="Z45" i="1" s="1"/>
  <c r="X3" i="1"/>
  <c r="X45" i="1" s="1"/>
  <c r="V3" i="1"/>
  <c r="V45" i="1" s="1"/>
  <c r="T3" i="1"/>
  <c r="T45" i="1" s="1"/>
  <c r="R3" i="1"/>
  <c r="R45" i="1" s="1"/>
  <c r="P3" i="1"/>
  <c r="P45" i="1" s="1"/>
  <c r="N3" i="1"/>
  <c r="N45" i="1" s="1"/>
  <c r="L3" i="1"/>
  <c r="L45" i="1" s="1"/>
  <c r="J3" i="1"/>
  <c r="J45" i="1" s="1"/>
  <c r="H3" i="1"/>
  <c r="H45" i="1" s="1"/>
  <c r="F3" i="1"/>
  <c r="F45" i="1" s="1"/>
</calcChain>
</file>

<file path=xl/sharedStrings.xml><?xml version="1.0" encoding="utf-8"?>
<sst xmlns="http://schemas.openxmlformats.org/spreadsheetml/2006/main" count="437" uniqueCount="188">
  <si>
    <t>Administración Municipal</t>
  </si>
  <si>
    <t>Categoría</t>
  </si>
  <si>
    <t>Ponderación</t>
  </si>
  <si>
    <t>Mejorar la calidad, el alcance y el acceso a la información pública.</t>
  </si>
  <si>
    <t>Fortalecer el Modelo de Gestión Pública: Este objetivo está orientado a promover una administración más eficiente, eficaz y transparente por medio de un actuar del servidor público, en la ejecución de los diferentes procesos y procedimientos de la administración pública, en un marco de transparencia e integridad.</t>
  </si>
  <si>
    <t xml:space="preserve">Brindar garantías para el control social: De la mano con los esfuerzos del gobierno departamental se promueva la transparencia de la gestión; constituyendo un elemento fundamental de la gobernanza. </t>
  </si>
  <si>
    <t>Fomentar una cultura de la legalidad y la integridad en el Departamento del Valle del Cauca.</t>
  </si>
  <si>
    <t>Total por entidad</t>
  </si>
  <si>
    <t>Gobierno digital y fortalecimiento de las herramientas TIC para mejorar y aumentar el acceso a la información publica.</t>
  </si>
  <si>
    <t>Desempeño ponderado</t>
  </si>
  <si>
    <t>Transparencia activa:  fomentar la publicación proactiva de la información en las entidades publicas del departamento.</t>
  </si>
  <si>
    <t>Transparencia pasiva: aumentar y mejorar los mecanismos de recepción y respuesta a la solicitud de la información.</t>
  </si>
  <si>
    <t>Cumplimiento objetivo 1</t>
  </si>
  <si>
    <t>Reforzar los sistemas de control interno y control disciplinario interno, fomentar un modelo de gestión preventiva en las entidades publicas.</t>
  </si>
  <si>
    <t>Racionalizar los trámites busca mejorar y facilitar el acceso a los  tramites y servicios de una manera eficaz y transparente.</t>
  </si>
  <si>
    <t>Fortalecer los procesos de compra y contratación pública, para la mejora de la gestión de la contratación en las entidades publicas.</t>
  </si>
  <si>
    <t>Fortalecer la gestión del talento humano para el desarrollo de servidores públicos íntegros.</t>
  </si>
  <si>
    <t xml:space="preserve">Mejorar la gestión documental fortalecimiento de las acciones para la conservación, acceso y aprovechamiento del archivo en las entidades publicas. </t>
  </si>
  <si>
    <t>Cumplimiento objetivo 2</t>
  </si>
  <si>
    <t>Fortaleciendo el Observatorio para la Transparencia de la Gestión Pública, como una de las herramientas que coadyuve a la conformación y consolidación de las instancias de participación y control social.</t>
  </si>
  <si>
    <t>Incentivar a las instancias no formales a organizarse integralmente a través de veedurías ciudadanas especializadas, para que puedan trabajar de forma articulada con la Comisión Regional de Moralización del Valle del Cauca, la Comisión Ciudadana Regional para la lucha contra la corrupción y otras veedurías.</t>
  </si>
  <si>
    <t xml:space="preserve">Fortalecimiento de los espacios de participación ciudadana en los asuntos públicos y en la toma de decisiones de la administración. </t>
  </si>
  <si>
    <t>Fortalecimiento de la Rendición Cuentas sobre la Gestión.</t>
  </si>
  <si>
    <t>Cumplimiento objetivo 3</t>
  </si>
  <si>
    <t xml:space="preserve">Campaña de concientización por diferentes medios, de los valores, creencias, prácticas y costumbres propias de la legalidad e integridad que es la conciencia generalizada en una sociedad sobre la importancia de relaciones basadas en el respeto a las reglas de juego y a los valores de honestidad, rectitud, entereza, equidad, lealtad; como manera de pensar, sentir y actuar. </t>
  </si>
  <si>
    <t>Adopción del código de integridad, que se constituye en una herramienta coherente con la cultura de la legalidad y la integridad, se deben realizar ejercicios constantes de divulgación y apropiación de los valores y principios contenidos en él y estableciendo un sistema de control y evaluación sobre los avances en su implementación (Actores institucionales - servidores públicos).</t>
  </si>
  <si>
    <t>Cumplimiento del objetivo 4</t>
  </si>
  <si>
    <t>Alcalá</t>
  </si>
  <si>
    <t>Sexta</t>
  </si>
  <si>
    <t>Norte</t>
  </si>
  <si>
    <t>Andalucía</t>
  </si>
  <si>
    <t xml:space="preserve">centro </t>
  </si>
  <si>
    <t>Ansermanuevo</t>
  </si>
  <si>
    <t>Argelia</t>
  </si>
  <si>
    <t>Bolivar</t>
  </si>
  <si>
    <t>Buenaventura</t>
  </si>
  <si>
    <t>Primera</t>
  </si>
  <si>
    <t>Pacifico</t>
  </si>
  <si>
    <t>Bugalagrande</t>
  </si>
  <si>
    <t>Caicedonia</t>
  </si>
  <si>
    <t>Calima</t>
  </si>
  <si>
    <t>Candelaria</t>
  </si>
  <si>
    <t>Tercera</t>
  </si>
  <si>
    <t>sur</t>
  </si>
  <si>
    <t>Cartago</t>
  </si>
  <si>
    <t>Cuarta</t>
  </si>
  <si>
    <t>Dagua</t>
  </si>
  <si>
    <t>El Águila</t>
  </si>
  <si>
    <t>El Cairo</t>
  </si>
  <si>
    <t>El Cerrito</t>
  </si>
  <si>
    <t>Quinta</t>
  </si>
  <si>
    <t>El Dovio</t>
  </si>
  <si>
    <t>Florida</t>
  </si>
  <si>
    <t>Ginebra</t>
  </si>
  <si>
    <t>Guacarí</t>
  </si>
  <si>
    <t>Guadalajara de Buga</t>
  </si>
  <si>
    <t>Segunda</t>
  </si>
  <si>
    <t>Jamundí</t>
  </si>
  <si>
    <t>La cumbre</t>
  </si>
  <si>
    <t>La Unión</t>
  </si>
  <si>
    <t>La Victoria</t>
  </si>
  <si>
    <t>Obando</t>
  </si>
  <si>
    <t>Palmira</t>
  </si>
  <si>
    <t>Pradera</t>
  </si>
  <si>
    <t>Restrepo</t>
  </si>
  <si>
    <t>Riofrio</t>
  </si>
  <si>
    <t>Roldanillo</t>
  </si>
  <si>
    <t>San Pedro</t>
  </si>
  <si>
    <t>Santiago de Cali</t>
  </si>
  <si>
    <t>Especial</t>
  </si>
  <si>
    <t>Sevilla</t>
  </si>
  <si>
    <t>Toro</t>
  </si>
  <si>
    <t>Trujillo</t>
  </si>
  <si>
    <t>Tuluá</t>
  </si>
  <si>
    <t>Ulloa</t>
  </si>
  <si>
    <t>Versalles</t>
  </si>
  <si>
    <t>Vijes</t>
  </si>
  <si>
    <t>Yotoco</t>
  </si>
  <si>
    <t>Yumbo</t>
  </si>
  <si>
    <t>Zarzal</t>
  </si>
  <si>
    <t>Total</t>
  </si>
  <si>
    <t>Col Destacado</t>
  </si>
  <si>
    <t>Col Estándar</t>
  </si>
  <si>
    <t>Municipio</t>
  </si>
  <si>
    <t>ZONA</t>
  </si>
  <si>
    <t>Mecanismos de contacto con el sujeto obligado</t>
  </si>
  <si>
    <t xml:space="preserve">Información de interés  </t>
  </si>
  <si>
    <t>Estructura orgánica y talento humano</t>
  </si>
  <si>
    <t>Normatividad</t>
  </si>
  <si>
    <t>Presupuesto</t>
  </si>
  <si>
    <t>Planeación</t>
  </si>
  <si>
    <t>Control</t>
  </si>
  <si>
    <t>Contratación</t>
  </si>
  <si>
    <t>Trámites y servicios</t>
  </si>
  <si>
    <t>Instrumentos de gestión de información pública</t>
  </si>
  <si>
    <t>Cumplimiento total</t>
  </si>
  <si>
    <t>E</t>
  </si>
  <si>
    <t>CANDELARIA</t>
  </si>
  <si>
    <t>SEVILLA</t>
  </si>
  <si>
    <t>GUADALAJARA DE BUGA</t>
  </si>
  <si>
    <t>RESTREPO</t>
  </si>
  <si>
    <t>CAICEDONIA</t>
  </si>
  <si>
    <t>EL CAIRO</t>
  </si>
  <si>
    <t>PALMIRA</t>
  </si>
  <si>
    <t>TRUJILLO</t>
  </si>
  <si>
    <t>CARTAGO</t>
  </si>
  <si>
    <t>YOTOCO</t>
  </si>
  <si>
    <t>YUMBO</t>
  </si>
  <si>
    <t>BOLIVAR</t>
  </si>
  <si>
    <t>SAN PEDRO</t>
  </si>
  <si>
    <t>EL DOVIO</t>
  </si>
  <si>
    <t>FLORIDA</t>
  </si>
  <si>
    <t>RIOFRIO</t>
  </si>
  <si>
    <t>OBANDO</t>
  </si>
  <si>
    <t>ROLDANILLO</t>
  </si>
  <si>
    <t>BUENAVENTURA</t>
  </si>
  <si>
    <t>TORO</t>
  </si>
  <si>
    <t>ANSERMANUEVO</t>
  </si>
  <si>
    <t>ZARZAL</t>
  </si>
  <si>
    <t>GINEBRA</t>
  </si>
  <si>
    <t>VIJES</t>
  </si>
  <si>
    <t>EL CERRITO</t>
  </si>
  <si>
    <t>ARGELIA</t>
  </si>
  <si>
    <t>LA VICTORIA</t>
  </si>
  <si>
    <t>ULLOA</t>
  </si>
  <si>
    <t>DAGUA</t>
  </si>
  <si>
    <t>PRADERA</t>
  </si>
  <si>
    <t>VERSALLES</t>
  </si>
  <si>
    <t>LA CUMBRE</t>
  </si>
  <si>
    <t>CALIMA</t>
  </si>
  <si>
    <t>76</t>
  </si>
  <si>
    <t>Valle del Cauca</t>
  </si>
  <si>
    <t>76001</t>
  </si>
  <si>
    <t>76020</t>
  </si>
  <si>
    <t>76036</t>
  </si>
  <si>
    <t>76041</t>
  </si>
  <si>
    <t>76054</t>
  </si>
  <si>
    <t>76100</t>
  </si>
  <si>
    <t>76109</t>
  </si>
  <si>
    <t>76111</t>
  </si>
  <si>
    <t>76113</t>
  </si>
  <si>
    <t>76122</t>
  </si>
  <si>
    <t>76126</t>
  </si>
  <si>
    <t>76130</t>
  </si>
  <si>
    <t>76147</t>
  </si>
  <si>
    <t>76233</t>
  </si>
  <si>
    <t>76243</t>
  </si>
  <si>
    <t>76246</t>
  </si>
  <si>
    <t>76248</t>
  </si>
  <si>
    <t>76250</t>
  </si>
  <si>
    <t>76275</t>
  </si>
  <si>
    <t>76306</t>
  </si>
  <si>
    <t>76318</t>
  </si>
  <si>
    <t>76364</t>
  </si>
  <si>
    <t>76377</t>
  </si>
  <si>
    <t>La Cumbre</t>
  </si>
  <si>
    <t>76400</t>
  </si>
  <si>
    <t>76403</t>
  </si>
  <si>
    <t>76497</t>
  </si>
  <si>
    <t>76520</t>
  </si>
  <si>
    <t>76563</t>
  </si>
  <si>
    <t>76606</t>
  </si>
  <si>
    <t>76616</t>
  </si>
  <si>
    <t>76622</t>
  </si>
  <si>
    <t>76670</t>
  </si>
  <si>
    <t>76736</t>
  </si>
  <si>
    <t>76823</t>
  </si>
  <si>
    <t>76828</t>
  </si>
  <si>
    <t>76834</t>
  </si>
  <si>
    <t>76845</t>
  </si>
  <si>
    <t>76863</t>
  </si>
  <si>
    <t>76869</t>
  </si>
  <si>
    <t>76890</t>
  </si>
  <si>
    <t>76892</t>
  </si>
  <si>
    <t>76895</t>
  </si>
  <si>
    <t>Código DIVIPOLA</t>
  </si>
  <si>
    <t>NOMBRE DEPARTAMENTO</t>
  </si>
  <si>
    <t>NOMBRE MUNICIPIO</t>
  </si>
  <si>
    <t xml:space="preserve">Personas en hogares particulares </t>
  </si>
  <si>
    <t>Personas en LEA</t>
  </si>
  <si>
    <t>Personas total</t>
  </si>
  <si>
    <t>verificacion</t>
  </si>
  <si>
    <t>poblacion</t>
  </si>
  <si>
    <t>zona</t>
  </si>
  <si>
    <t>no cumple</t>
  </si>
  <si>
    <t>Pormedio de cumplimiento zona</t>
  </si>
  <si>
    <t>Promedio de cumplimiento Valle</t>
  </si>
  <si>
    <t>Poblacion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</si>
</sst>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
    <numFmt numFmtId="165" formatCode="#,##0.0"/>
    <numFmt numFmtId="166" formatCode="0.0%"/>
  </numFmts>
  <fonts count="24" x14ac:knownFonts="1">
    <font>
      <sz val="11"/>
      <color theme="1"/>
      <name val="Calibri"/>
      <family val="2"/>
      <scheme val="minor"/>
    </font>
    <font>
      <b/>
      <sz val="11"/>
      <color theme="1"/>
      <name val="Calibri"/>
      <family val="2"/>
      <scheme val="minor"/>
    </font>
    <font>
      <b/>
      <sz val="9"/>
      <color theme="1"/>
      <name val="Calibri Light"/>
      <family val="2"/>
      <scheme val="major"/>
    </font>
    <font>
      <sz val="9"/>
      <color theme="1"/>
      <name val="Calibri Light"/>
      <family val="2"/>
      <scheme val="major"/>
    </font>
    <font>
      <sz val="36"/>
      <color theme="1"/>
      <name val="Calibri"/>
      <family val="2"/>
      <scheme val="minor"/>
    </font>
    <font>
      <sz val="11"/>
      <color theme="1"/>
      <name val="Calibri"/>
      <family val="2"/>
      <scheme val="minor"/>
    </font>
    <font>
      <sz val="11"/>
      <color theme="0"/>
      <name val="Calibri"/>
      <family val="2"/>
      <scheme val="minor"/>
    </font>
    <font>
      <sz val="11"/>
      <color theme="1"/>
      <name val="Calibri"/>
      <family val="2"/>
    </font>
    <font>
      <sz val="11"/>
      <color rgb="FF000000"/>
      <name val="Calibri"/>
      <family val="2"/>
      <scheme val="minor"/>
    </font>
    <font>
      <b/>
      <sz val="9.5"/>
      <color rgb="FF000000"/>
      <name val="Arial"/>
      <family val="2"/>
    </font>
    <font>
      <sz val="10"/>
      <name val="Arial"/>
      <family val="2"/>
    </font>
    <font>
      <sz val="9"/>
      <color theme="1"/>
      <name val="Segoe UI"/>
      <family val="2"/>
      <charset val="204"/>
    </font>
    <font>
      <b/>
      <sz val="9"/>
      <name val="Segoe UI"/>
      <family val="2"/>
    </font>
    <font>
      <b/>
      <sz val="9"/>
      <name val="Segoe UI"/>
      <family val="2"/>
      <charset val="204"/>
    </font>
    <font>
      <sz val="14"/>
      <color theme="1"/>
      <name val="Calibri Light"/>
      <family val="2"/>
      <scheme val="major"/>
    </font>
    <font>
      <sz val="14"/>
      <color theme="1"/>
      <name val="Calibri"/>
      <family val="2"/>
      <scheme val="minor"/>
    </font>
    <font>
      <b/>
      <sz val="18"/>
      <color theme="1"/>
      <name val="Calibri Light"/>
      <family val="2"/>
      <scheme val="major"/>
    </font>
    <font>
      <sz val="18"/>
      <color theme="1"/>
      <name val="Calibri Light"/>
      <family val="2"/>
      <scheme val="major"/>
    </font>
    <font>
      <sz val="18"/>
      <color theme="1"/>
      <name val="Calibri"/>
      <family val="2"/>
      <scheme val="minor"/>
    </font>
    <font>
      <sz val="14"/>
      <color theme="1"/>
      <name val="Segoe UI"/>
      <family val="2"/>
      <charset val="204"/>
    </font>
    <font>
      <b/>
      <sz val="20"/>
      <color theme="1"/>
      <name val="Calibri"/>
      <family val="2"/>
      <scheme val="minor"/>
    </font>
    <font>
      <b/>
      <sz val="20"/>
      <color theme="0"/>
      <name val="Arial"/>
      <family val="2"/>
    </font>
    <font>
      <b/>
      <sz val="14"/>
      <color theme="3"/>
      <name val="Arial"/>
      <family val="2"/>
    </font>
    <font>
      <b/>
      <sz val="20"/>
      <color rgb="FF00206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002060"/>
        <bgColor indexed="64"/>
      </patternFill>
    </fill>
  </fills>
  <borders count="31">
    <border>
      <left/>
      <right/>
      <top/>
      <bottom/>
      <diagonal/>
    </border>
    <border>
      <left style="thick">
        <color theme="3"/>
      </left>
      <right style="thin">
        <color auto="1"/>
      </right>
      <top style="thick">
        <color theme="3"/>
      </top>
      <bottom style="thin">
        <color auto="1"/>
      </bottom>
      <diagonal/>
    </border>
    <border>
      <left style="thin">
        <color indexed="64"/>
      </left>
      <right style="thin">
        <color indexed="64"/>
      </right>
      <top style="thick">
        <color theme="3"/>
      </top>
      <bottom style="thin">
        <color auto="1"/>
      </bottom>
      <diagonal/>
    </border>
    <border>
      <left style="thin">
        <color indexed="64"/>
      </left>
      <right style="thick">
        <color theme="3"/>
      </right>
      <top style="thick">
        <color theme="3"/>
      </top>
      <bottom style="thin">
        <color auto="1"/>
      </bottom>
      <diagonal/>
    </border>
    <border>
      <left/>
      <right/>
      <top style="thick">
        <color theme="3"/>
      </top>
      <bottom style="thin">
        <color auto="1"/>
      </bottom>
      <diagonal/>
    </border>
    <border>
      <left/>
      <right/>
      <top style="thick">
        <color theme="3"/>
      </top>
      <bottom/>
      <diagonal/>
    </border>
    <border>
      <left style="thick">
        <color theme="3"/>
      </left>
      <right/>
      <top style="thick">
        <color theme="3"/>
      </top>
      <bottom style="thin">
        <color auto="1"/>
      </bottom>
      <diagonal/>
    </border>
    <border>
      <left/>
      <right style="thick">
        <color theme="3"/>
      </right>
      <top style="thick">
        <color theme="3"/>
      </top>
      <bottom style="thin">
        <color auto="1"/>
      </bottom>
      <diagonal/>
    </border>
    <border>
      <left style="thick">
        <color theme="3"/>
      </left>
      <right style="thick">
        <color theme="3"/>
      </right>
      <top style="thick">
        <color theme="3"/>
      </top>
      <bottom/>
      <diagonal/>
    </border>
    <border>
      <left style="thick">
        <color theme="3"/>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theme="3"/>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theme="3"/>
      </left>
      <right style="thick">
        <color theme="3"/>
      </right>
      <top/>
      <bottom style="thin">
        <color auto="1"/>
      </bottom>
      <diagonal/>
    </border>
    <border>
      <left style="thin">
        <color auto="1"/>
      </left>
      <right/>
      <top style="thin">
        <color auto="1"/>
      </top>
      <bottom style="thin">
        <color auto="1"/>
      </bottom>
      <diagonal/>
    </border>
    <border>
      <left style="thick">
        <color theme="3"/>
      </left>
      <right style="thin">
        <color indexed="64"/>
      </right>
      <top style="thin">
        <color indexed="64"/>
      </top>
      <bottom style="thick">
        <color theme="3"/>
      </bottom>
      <diagonal/>
    </border>
    <border>
      <left style="thin">
        <color indexed="64"/>
      </left>
      <right style="thin">
        <color indexed="64"/>
      </right>
      <top style="thin">
        <color indexed="64"/>
      </top>
      <bottom style="thick">
        <color theme="3"/>
      </bottom>
      <diagonal/>
    </border>
    <border>
      <left style="thin">
        <color indexed="64"/>
      </left>
      <right style="thick">
        <color theme="3"/>
      </right>
      <top style="thin">
        <color indexed="64"/>
      </top>
      <bottom style="thick">
        <color theme="3"/>
      </bottom>
      <diagonal/>
    </border>
    <border>
      <left/>
      <right/>
      <top style="thin">
        <color auto="1"/>
      </top>
      <bottom style="thick">
        <color theme="3"/>
      </bottom>
      <diagonal/>
    </border>
    <border>
      <left style="thick">
        <color theme="3"/>
      </left>
      <right style="thick">
        <color theme="3"/>
      </right>
      <top style="thin">
        <color auto="1"/>
      </top>
      <bottom style="thick">
        <color theme="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4">
    <xf numFmtId="0" fontId="0" fillId="0" borderId="0"/>
    <xf numFmtId="41" fontId="5" fillId="0" borderId="0" applyFont="0" applyFill="0" applyBorder="0" applyAlignment="0" applyProtection="0"/>
    <xf numFmtId="9" fontId="5" fillId="0" borderId="0" applyFont="0" applyFill="0" applyBorder="0" applyAlignment="0" applyProtection="0"/>
    <xf numFmtId="0" fontId="10" fillId="0" borderId="0"/>
  </cellStyleXfs>
  <cellXfs count="117">
    <xf numFmtId="0" fontId="0" fillId="0" borderId="0" xfId="0"/>
    <xf numFmtId="0" fontId="2" fillId="2" borderId="4" xfId="0" applyFont="1" applyFill="1" applyBorder="1" applyAlignment="1">
      <alignment horizontal="center" vertical="center" textRotation="90" wrapText="1"/>
    </xf>
    <xf numFmtId="0" fontId="2" fillId="0" borderId="5" xfId="0" applyFont="1" applyBorder="1" applyAlignment="1">
      <alignment horizontal="center" vertical="center" wrapText="1"/>
    </xf>
    <xf numFmtId="0" fontId="3" fillId="0" borderId="5" xfId="0" applyFont="1" applyBorder="1"/>
    <xf numFmtId="0" fontId="2" fillId="2" borderId="12" xfId="0" applyFont="1" applyFill="1" applyBorder="1" applyAlignment="1">
      <alignment horizontal="center" vertical="center" textRotation="90" wrapText="1"/>
    </xf>
    <xf numFmtId="0" fontId="3" fillId="3" borderId="9" xfId="0" applyFont="1" applyFill="1" applyBorder="1" applyAlignment="1">
      <alignment horizontal="center" vertical="center" wrapText="1"/>
    </xf>
    <xf numFmtId="0" fontId="2" fillId="3" borderId="10" xfId="0" applyFont="1" applyFill="1" applyBorder="1" applyAlignment="1">
      <alignment horizontal="center" vertical="center" textRotation="90" wrapText="1"/>
    </xf>
    <xf numFmtId="0" fontId="3" fillId="3" borderId="10" xfId="0" applyFont="1" applyFill="1" applyBorder="1" applyAlignment="1">
      <alignment horizontal="center" vertical="center" wrapText="1"/>
    </xf>
    <xf numFmtId="0" fontId="2" fillId="2" borderId="10" xfId="0" applyFont="1" applyFill="1" applyBorder="1" applyAlignment="1">
      <alignment horizontal="center" vertical="center" textRotation="90"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2" fillId="4" borderId="10" xfId="0" applyFont="1" applyFill="1" applyBorder="1" applyAlignment="1">
      <alignment horizontal="center" vertical="center" textRotation="90" wrapText="1"/>
    </xf>
    <xf numFmtId="0" fontId="2" fillId="2" borderId="10" xfId="0" applyFont="1" applyFill="1" applyBorder="1" applyAlignment="1">
      <alignment horizontal="center" vertical="center" wrapText="1"/>
    </xf>
    <xf numFmtId="0" fontId="2" fillId="4" borderId="11" xfId="0" applyFont="1" applyFill="1" applyBorder="1" applyAlignment="1">
      <alignment horizontal="center" vertical="center" textRotation="90" wrapText="1"/>
    </xf>
    <xf numFmtId="0" fontId="3" fillId="3" borderId="9" xfId="0" applyFont="1" applyFill="1" applyBorder="1"/>
    <xf numFmtId="0" fontId="3" fillId="0" borderId="10" xfId="0" applyFont="1" applyBorder="1" applyAlignment="1">
      <alignment horizontal="center" vertical="center"/>
    </xf>
    <xf numFmtId="10" fontId="3" fillId="0" borderId="11" xfId="0" applyNumberFormat="1" applyFont="1" applyBorder="1" applyAlignment="1">
      <alignment horizontal="center" vertical="center"/>
    </xf>
    <xf numFmtId="10" fontId="3" fillId="0" borderId="12" xfId="0" applyNumberFormat="1" applyFont="1" applyBorder="1" applyAlignment="1">
      <alignment horizontal="center" vertical="center"/>
    </xf>
    <xf numFmtId="164" fontId="3" fillId="0" borderId="9" xfId="0" applyNumberFormat="1" applyFont="1" applyBorder="1" applyAlignment="1">
      <alignment horizontal="center"/>
    </xf>
    <xf numFmtId="164" fontId="3" fillId="0" borderId="15" xfId="0" applyNumberFormat="1" applyFont="1" applyBorder="1" applyAlignment="1">
      <alignment horizontal="center"/>
    </xf>
    <xf numFmtId="164" fontId="3" fillId="0" borderId="10" xfId="0" applyNumberFormat="1" applyFont="1" applyBorder="1" applyAlignment="1">
      <alignment horizontal="center"/>
    </xf>
    <xf numFmtId="164" fontId="3" fillId="0" borderId="11" xfId="0" applyNumberFormat="1" applyFont="1" applyBorder="1" applyAlignment="1">
      <alignment horizontal="center"/>
    </xf>
    <xf numFmtId="0" fontId="3" fillId="0" borderId="17" xfId="0" applyFont="1" applyBorder="1" applyAlignment="1">
      <alignment horizontal="center" vertical="center"/>
    </xf>
    <xf numFmtId="10" fontId="3" fillId="0" borderId="18" xfId="0" applyNumberFormat="1" applyFont="1" applyBorder="1" applyAlignment="1">
      <alignment horizontal="center" vertical="center"/>
    </xf>
    <xf numFmtId="10" fontId="3" fillId="0" borderId="19" xfId="0" applyNumberFormat="1" applyFont="1" applyBorder="1" applyAlignment="1">
      <alignment horizontal="center" vertical="center"/>
    </xf>
    <xf numFmtId="164" fontId="3" fillId="0" borderId="16" xfId="0" applyNumberFormat="1" applyFont="1" applyBorder="1" applyAlignment="1">
      <alignment horizontal="center"/>
    </xf>
    <xf numFmtId="164" fontId="3" fillId="0" borderId="17" xfId="0" applyNumberFormat="1" applyFont="1" applyBorder="1" applyAlignment="1">
      <alignment horizontal="center"/>
    </xf>
    <xf numFmtId="164" fontId="3" fillId="0" borderId="18" xfId="0" applyNumberFormat="1" applyFont="1" applyBorder="1" applyAlignment="1">
      <alignment horizontal="center"/>
    </xf>
    <xf numFmtId="164" fontId="3" fillId="0" borderId="20" xfId="0" applyNumberFormat="1" applyFont="1" applyBorder="1" applyAlignment="1">
      <alignment horizontal="center"/>
    </xf>
    <xf numFmtId="0" fontId="2" fillId="5" borderId="5" xfId="0" applyFont="1" applyFill="1" applyBorder="1"/>
    <xf numFmtId="9" fontId="2" fillId="5" borderId="5" xfId="0" applyNumberFormat="1" applyFont="1" applyFill="1" applyBorder="1" applyAlignment="1">
      <alignment horizontal="center" vertical="center"/>
    </xf>
    <xf numFmtId="9" fontId="2" fillId="5" borderId="0" xfId="0" applyNumberFormat="1" applyFont="1" applyFill="1" applyAlignment="1">
      <alignment horizontal="center" vertical="center"/>
    </xf>
    <xf numFmtId="164" fontId="2" fillId="5" borderId="0" xfId="0" applyNumberFormat="1" applyFont="1" applyFill="1" applyAlignment="1">
      <alignment horizontal="center"/>
    </xf>
    <xf numFmtId="165" fontId="3" fillId="5" borderId="0" xfId="0" applyNumberFormat="1" applyFont="1" applyFill="1"/>
    <xf numFmtId="165" fontId="2" fillId="5" borderId="0" xfId="0" applyNumberFormat="1" applyFont="1" applyFill="1" applyAlignment="1">
      <alignment horizontal="center"/>
    </xf>
    <xf numFmtId="0" fontId="3" fillId="5" borderId="0" xfId="0" applyFont="1" applyFill="1"/>
    <xf numFmtId="0" fontId="0" fillId="2" borderId="0" xfId="0" applyFill="1"/>
    <xf numFmtId="0" fontId="0" fillId="6" borderId="0" xfId="0" applyFill="1"/>
    <xf numFmtId="0" fontId="4" fillId="0" borderId="0" xfId="0" applyFont="1"/>
    <xf numFmtId="0" fontId="2" fillId="2" borderId="8" xfId="0" applyFont="1" applyFill="1" applyBorder="1" applyAlignment="1">
      <alignment vertical="center" wrapText="1"/>
    </xf>
    <xf numFmtId="0" fontId="0" fillId="0" borderId="21" xfId="0" applyBorder="1"/>
    <xf numFmtId="0" fontId="7" fillId="0" borderId="22" xfId="0" applyFont="1" applyBorder="1" applyAlignment="1">
      <alignment horizontal="left" vertical="center" textRotation="90" wrapText="1"/>
    </xf>
    <xf numFmtId="0" fontId="8" fillId="0" borderId="22" xfId="0" applyFont="1" applyBorder="1" applyAlignment="1">
      <alignment vertical="center" textRotation="90" wrapText="1"/>
    </xf>
    <xf numFmtId="0" fontId="8" fillId="0" borderId="23" xfId="0" applyFont="1" applyBorder="1" applyAlignment="1">
      <alignment vertical="center" textRotation="90" wrapText="1"/>
    </xf>
    <xf numFmtId="0" fontId="0" fillId="0" borderId="10" xfId="0" applyBorder="1"/>
    <xf numFmtId="0" fontId="9" fillId="0" borderId="10" xfId="0" applyFont="1" applyBorder="1" applyAlignment="1">
      <alignment wrapText="1"/>
    </xf>
    <xf numFmtId="9" fontId="7" fillId="0" borderId="10" xfId="2" applyFont="1" applyBorder="1"/>
    <xf numFmtId="9" fontId="0" fillId="7" borderId="10" xfId="2" applyFont="1" applyFill="1" applyBorder="1"/>
    <xf numFmtId="9" fontId="0" fillId="0" borderId="10" xfId="0" applyNumberFormat="1" applyBorder="1"/>
    <xf numFmtId="166" fontId="7" fillId="0" borderId="10" xfId="2" applyNumberFormat="1" applyFont="1" applyBorder="1"/>
    <xf numFmtId="0" fontId="0" fillId="0" borderId="24" xfId="0" applyBorder="1"/>
    <xf numFmtId="9" fontId="0" fillId="0" borderId="0" xfId="0" applyNumberFormat="1"/>
    <xf numFmtId="164" fontId="11" fillId="8" borderId="25" xfId="0" applyNumberFormat="1" applyFont="1" applyFill="1" applyBorder="1" applyAlignment="1">
      <alignment horizontal="center"/>
    </xf>
    <xf numFmtId="164" fontId="11" fillId="8" borderId="0" xfId="0" applyNumberFormat="1" applyFont="1" applyFill="1" applyAlignment="1">
      <alignment horizontal="centerContinuous"/>
    </xf>
    <xf numFmtId="3" fontId="11" fillId="8" borderId="26" xfId="2" applyNumberFormat="1" applyFont="1" applyFill="1" applyBorder="1" applyAlignment="1"/>
    <xf numFmtId="3" fontId="11" fillId="8" borderId="0" xfId="2" applyNumberFormat="1" applyFont="1" applyFill="1" applyBorder="1" applyAlignment="1"/>
    <xf numFmtId="3" fontId="11" fillId="8" borderId="27" xfId="2" applyNumberFormat="1" applyFont="1" applyFill="1" applyBorder="1" applyAlignment="1"/>
    <xf numFmtId="164" fontId="11" fillId="0" borderId="25" xfId="0" applyNumberFormat="1" applyFont="1" applyBorder="1" applyAlignment="1">
      <alignment horizontal="center"/>
    </xf>
    <xf numFmtId="164" fontId="11" fillId="0" borderId="0" xfId="0" applyNumberFormat="1" applyFont="1" applyAlignment="1">
      <alignment horizontal="center"/>
    </xf>
    <xf numFmtId="3" fontId="11" fillId="0" borderId="26" xfId="2" applyNumberFormat="1" applyFont="1" applyBorder="1" applyAlignment="1"/>
    <xf numFmtId="3" fontId="11" fillId="0" borderId="0" xfId="2" applyNumberFormat="1" applyFont="1" applyBorder="1" applyAlignment="1"/>
    <xf numFmtId="3" fontId="11" fillId="0" borderId="27" xfId="2" applyNumberFormat="1" applyFont="1" applyBorder="1" applyAlignment="1"/>
    <xf numFmtId="164" fontId="11" fillId="8" borderId="0" xfId="0" applyNumberFormat="1" applyFont="1" applyFill="1" applyAlignment="1">
      <alignment horizontal="center"/>
    </xf>
    <xf numFmtId="164" fontId="11" fillId="8" borderId="28" xfId="0" applyNumberFormat="1" applyFont="1" applyFill="1" applyBorder="1" applyAlignment="1">
      <alignment horizontal="center"/>
    </xf>
    <xf numFmtId="164" fontId="11" fillId="8" borderId="29" xfId="0" applyNumberFormat="1" applyFont="1" applyFill="1" applyBorder="1" applyAlignment="1">
      <alignment horizontal="center"/>
    </xf>
    <xf numFmtId="3" fontId="11" fillId="8" borderId="30" xfId="2" applyNumberFormat="1" applyFont="1" applyFill="1" applyBorder="1" applyAlignment="1"/>
    <xf numFmtId="3" fontId="11" fillId="8" borderId="29" xfId="2" applyNumberFormat="1" applyFont="1" applyFill="1" applyBorder="1" applyAlignment="1"/>
    <xf numFmtId="3" fontId="11" fillId="8" borderId="24" xfId="2" applyNumberFormat="1" applyFont="1" applyFill="1" applyBorder="1" applyAlignment="1"/>
    <xf numFmtId="0" fontId="12" fillId="0" borderId="25" xfId="0" applyFont="1" applyBorder="1" applyAlignment="1">
      <alignment horizontal="center" vertical="center" wrapText="1"/>
    </xf>
    <xf numFmtId="0" fontId="12" fillId="0" borderId="0" xfId="0" applyFont="1" applyAlignment="1">
      <alignment horizontal="center" vertical="center" wrapText="1"/>
    </xf>
    <xf numFmtId="0" fontId="13" fillId="0" borderId="26" xfId="0" applyFont="1" applyBorder="1" applyAlignment="1">
      <alignment horizontal="center" vertical="center" wrapText="1"/>
    </xf>
    <xf numFmtId="0" fontId="13" fillId="0" borderId="0" xfId="0" applyFont="1" applyAlignment="1">
      <alignment horizontal="center" vertical="center" wrapText="1"/>
    </xf>
    <xf numFmtId="0" fontId="13" fillId="0" borderId="27" xfId="0" applyFont="1" applyBorder="1" applyAlignment="1">
      <alignment horizontal="center" vertical="center" wrapText="1"/>
    </xf>
    <xf numFmtId="0" fontId="14" fillId="3" borderId="9" xfId="0" applyFont="1" applyFill="1" applyBorder="1"/>
    <xf numFmtId="0" fontId="17" fillId="3" borderId="9" xfId="0" applyFont="1" applyFill="1" applyBorder="1"/>
    <xf numFmtId="0" fontId="17" fillId="3" borderId="16" xfId="0" applyFont="1" applyFill="1" applyBorder="1"/>
    <xf numFmtId="0" fontId="16" fillId="5" borderId="5" xfId="0" applyFont="1" applyFill="1" applyBorder="1"/>
    <xf numFmtId="0" fontId="18" fillId="0" borderId="0" xfId="0" applyFont="1"/>
    <xf numFmtId="0" fontId="8" fillId="0" borderId="26" xfId="0" applyFont="1" applyFill="1" applyBorder="1" applyAlignment="1">
      <alignment vertical="center" textRotation="90" wrapText="1"/>
    </xf>
    <xf numFmtId="164" fontId="19" fillId="8" borderId="0" xfId="0" applyNumberFormat="1" applyFont="1" applyFill="1" applyAlignment="1">
      <alignment horizontal="center"/>
    </xf>
    <xf numFmtId="164" fontId="19" fillId="0" borderId="0" xfId="0" applyNumberFormat="1" applyFont="1" applyAlignment="1">
      <alignment horizontal="center"/>
    </xf>
    <xf numFmtId="0" fontId="15" fillId="0" borderId="10" xfId="0" applyFont="1" applyBorder="1"/>
    <xf numFmtId="164" fontId="19" fillId="8" borderId="29" xfId="0" applyNumberFormat="1" applyFont="1" applyFill="1" applyBorder="1" applyAlignment="1">
      <alignment horizontal="center"/>
    </xf>
    <xf numFmtId="0" fontId="20" fillId="0" borderId="0" xfId="0" applyFont="1" applyAlignment="1">
      <alignment horizontal="center"/>
    </xf>
    <xf numFmtId="0" fontId="6" fillId="0" borderId="0" xfId="0" applyFont="1"/>
    <xf numFmtId="0" fontId="6" fillId="0" borderId="0" xfId="0" applyFont="1" applyBorder="1" applyAlignment="1">
      <alignment vertical="center" textRotation="90" wrapText="1"/>
    </xf>
    <xf numFmtId="0" fontId="6" fillId="0" borderId="0" xfId="0" applyFont="1" applyFill="1" applyBorder="1" applyAlignment="1">
      <alignment vertical="center" textRotation="90" wrapText="1"/>
    </xf>
    <xf numFmtId="9" fontId="6" fillId="0" borderId="0" xfId="2" applyFont="1" applyBorder="1" applyAlignment="1">
      <alignment horizontal="center"/>
    </xf>
    <xf numFmtId="1" fontId="6" fillId="0" borderId="0" xfId="2" applyNumberFormat="1" applyFont="1" applyBorder="1" applyAlignment="1">
      <alignment horizontal="center"/>
    </xf>
    <xf numFmtId="9" fontId="6" fillId="0" borderId="0" xfId="2" applyFont="1" applyBorder="1"/>
    <xf numFmtId="0" fontId="6" fillId="0" borderId="0" xfId="0" applyFont="1" applyBorder="1"/>
    <xf numFmtId="0" fontId="0" fillId="9" borderId="0" xfId="0" applyFill="1"/>
    <xf numFmtId="0" fontId="22" fillId="0" borderId="10" xfId="0" applyFont="1" applyBorder="1" applyAlignment="1">
      <alignment horizontal="left"/>
    </xf>
    <xf numFmtId="41" fontId="21" fillId="9" borderId="0" xfId="1" applyFont="1" applyFill="1" applyAlignment="1"/>
    <xf numFmtId="9" fontId="21" fillId="9" borderId="0" xfId="2" applyFont="1" applyFill="1" applyAlignment="1"/>
    <xf numFmtId="1" fontId="21" fillId="9" borderId="0" xfId="2" applyNumberFormat="1" applyFont="1" applyFill="1" applyAlignment="1"/>
    <xf numFmtId="0" fontId="23" fillId="0" borderId="0" xfId="0" applyFont="1" applyAlignment="1">
      <alignment horizontal="center"/>
    </xf>
    <xf numFmtId="0" fontId="21" fillId="9" borderId="0" xfId="0" applyFont="1" applyFill="1" applyAlignment="1">
      <alignment horizontal="center" wrapText="1"/>
    </xf>
    <xf numFmtId="0" fontId="21" fillId="9" borderId="0" xfId="0" applyFont="1" applyFill="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2" fillId="2" borderId="2" xfId="0" applyFont="1" applyFill="1" applyBorder="1" applyAlignment="1">
      <alignment horizontal="center" vertical="center" textRotation="90" wrapText="1"/>
    </xf>
    <xf numFmtId="0" fontId="2" fillId="2" borderId="10"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2" borderId="1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4">
    <cellStyle name="Millares [0]" xfId="1" builtinId="6"/>
    <cellStyle name="Normal" xfId="0" builtinId="0"/>
    <cellStyle name="Normal 15" xfId="3" xr:uid="{50136188-C6CD-40CC-B6DF-A3BDFF4F544A}"/>
    <cellStyle name="Porcentaje" xfId="2" builtinId="5"/>
  </cellStyles>
  <dxfs count="160">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
      <font>
        <b val="0"/>
        <i val="0"/>
      </font>
      <fill>
        <patternFill>
          <bgColor rgb="FFFF5B5B"/>
        </patternFill>
      </fill>
    </dxf>
    <dxf>
      <font>
        <b val="0"/>
        <i val="0"/>
      </font>
      <fill>
        <patternFill>
          <bgColor rgb="FFFFC671"/>
        </patternFill>
      </fill>
    </dxf>
    <dxf>
      <font>
        <color rgb="FF9C0006"/>
      </font>
      <fill>
        <patternFill>
          <bgColor rgb="FFFFC7CE"/>
        </patternFill>
      </fill>
    </dxf>
    <dxf>
      <font>
        <b val="0"/>
        <i val="0"/>
        <u val="none"/>
        <color auto="1"/>
      </font>
      <fill>
        <patternFill>
          <bgColor rgb="FFFFFF66"/>
        </patternFill>
      </fill>
    </dxf>
    <dxf>
      <font>
        <b val="0"/>
        <i val="0"/>
        <color auto="1"/>
      </font>
      <fill>
        <patternFill patternType="solid">
          <fgColor auto="1"/>
          <bgColor rgb="FFDBFF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baseline="0">
                <a:solidFill>
                  <a:schemeClr val="accent1">
                    <a:lumMod val="50000"/>
                  </a:schemeClr>
                </a:solidFill>
                <a:effectLst/>
                <a:latin typeface="Arial" panose="020B0604020202020204" pitchFamily="34" charset="0"/>
                <a:ea typeface="+mn-ea"/>
                <a:cs typeface="Arial" panose="020B0604020202020204" pitchFamily="34" charset="0"/>
              </a:defRPr>
            </a:pPr>
            <a:r>
              <a:rPr lang="es-CO" sz="2400" b="1">
                <a:solidFill>
                  <a:schemeClr val="accent1">
                    <a:lumMod val="50000"/>
                  </a:schemeClr>
                </a:solidFill>
                <a:latin typeface="Arial" panose="020B0604020202020204" pitchFamily="34" charset="0"/>
                <a:cs typeface="Arial" panose="020B0604020202020204" pitchFamily="34" charset="0"/>
              </a:rPr>
              <a:t>Cumplimiento por categoria</a:t>
            </a:r>
          </a:p>
        </c:rich>
      </c:tx>
      <c:overlay val="0"/>
      <c:spPr>
        <a:noFill/>
        <a:ln>
          <a:noFill/>
        </a:ln>
        <a:effectLst/>
      </c:spPr>
      <c:txPr>
        <a:bodyPr rot="0" spcFirstLastPara="1" vertOverflow="ellipsis" vert="horz" wrap="square" anchor="ctr" anchorCtr="1"/>
        <a:lstStyle/>
        <a:p>
          <a:pPr>
            <a:defRPr sz="2400" b="1" i="0" u="none" strike="noStrike" kern="1200" baseline="0">
              <a:solidFill>
                <a:schemeClr val="accent1">
                  <a:lumMod val="50000"/>
                </a:schemeClr>
              </a:solidFill>
              <a:effectLst/>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lumMod val="20000"/>
                <a:lumOff val="80000"/>
              </a:schemeClr>
            </a:solidFill>
            <a:ln>
              <a:solidFill>
                <a:schemeClr val="accent1">
                  <a:lumMod val="60000"/>
                  <a:lumOff val="40000"/>
                </a:schemeClr>
              </a:solid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accent1">
                        <a:lumMod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dashboard!$I$39:$R$39</c:f>
              <c:strCache>
                <c:ptCount val="10"/>
                <c:pt idx="0">
                  <c:v>Mecanismos de contacto con el sujeto obligado</c:v>
                </c:pt>
                <c:pt idx="1">
                  <c:v>Información de interés  </c:v>
                </c:pt>
                <c:pt idx="2">
                  <c:v>Estructura orgánica y talento humano</c:v>
                </c:pt>
                <c:pt idx="3">
                  <c:v>Normatividad</c:v>
                </c:pt>
                <c:pt idx="4">
                  <c:v>Presupuesto</c:v>
                </c:pt>
                <c:pt idx="5">
                  <c:v>Planeación</c:v>
                </c:pt>
                <c:pt idx="6">
                  <c:v>Control</c:v>
                </c:pt>
                <c:pt idx="7">
                  <c:v>Contratación</c:v>
                </c:pt>
                <c:pt idx="8">
                  <c:v>Trámites y servicios</c:v>
                </c:pt>
                <c:pt idx="9">
                  <c:v>Instrumentos de gestión de información pública</c:v>
                </c:pt>
              </c:strCache>
            </c:strRef>
          </c:cat>
          <c:val>
            <c:numRef>
              <c:f>dashboard!$I$40:$R$40</c:f>
              <c:numCache>
                <c:formatCode>0%</c:formatCode>
                <c:ptCount val="10"/>
                <c:pt idx="0">
                  <c:v>1</c:v>
                </c:pt>
                <c:pt idx="1">
                  <c:v>0.7</c:v>
                </c:pt>
                <c:pt idx="2">
                  <c:v>0.95</c:v>
                </c:pt>
                <c:pt idx="3">
                  <c:v>1</c:v>
                </c:pt>
                <c:pt idx="4">
                  <c:v>1</c:v>
                </c:pt>
                <c:pt idx="5">
                  <c:v>0.7</c:v>
                </c:pt>
                <c:pt idx="6">
                  <c:v>0.9</c:v>
                </c:pt>
                <c:pt idx="7">
                  <c:v>0.88</c:v>
                </c:pt>
                <c:pt idx="8">
                  <c:v>1</c:v>
                </c:pt>
                <c:pt idx="9">
                  <c:v>0.5</c:v>
                </c:pt>
              </c:numCache>
            </c:numRef>
          </c:val>
          <c:extLst>
            <c:ext xmlns:c16="http://schemas.microsoft.com/office/drawing/2014/chart" uri="{C3380CC4-5D6E-409C-BE32-E72D297353CC}">
              <c16:uniqueId val="{00000000-5D32-4371-876F-AD5356F8D4D1}"/>
            </c:ext>
          </c:extLst>
        </c:ser>
        <c:dLbls>
          <c:dLblPos val="inEnd"/>
          <c:showLegendKey val="0"/>
          <c:showVal val="1"/>
          <c:showCatName val="0"/>
          <c:showSerName val="0"/>
          <c:showPercent val="0"/>
          <c:showBubbleSize val="0"/>
        </c:dLbls>
        <c:gapWidth val="41"/>
        <c:axId val="1390083232"/>
        <c:axId val="1550329344"/>
      </c:barChart>
      <c:catAx>
        <c:axId val="1390083232"/>
        <c:scaling>
          <c:orientation val="minMax"/>
        </c:scaling>
        <c:delete val="0"/>
        <c:axPos val="b"/>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600" b="0" i="0" u="none" strike="noStrike" kern="1200" baseline="0">
                <a:solidFill>
                  <a:schemeClr val="accent1">
                    <a:lumMod val="50000"/>
                  </a:schemeClr>
                </a:solidFill>
                <a:effectLst/>
                <a:latin typeface="Arial" panose="020B0604020202020204" pitchFamily="34" charset="0"/>
                <a:ea typeface="+mn-ea"/>
                <a:cs typeface="Arial" panose="020B0604020202020204" pitchFamily="34" charset="0"/>
              </a:defRPr>
            </a:pPr>
            <a:endParaRPr lang="es-CO"/>
          </a:p>
        </c:txPr>
        <c:crossAx val="1550329344"/>
        <c:crosses val="autoZero"/>
        <c:auto val="1"/>
        <c:lblAlgn val="ctr"/>
        <c:lblOffset val="100"/>
        <c:noMultiLvlLbl val="0"/>
      </c:catAx>
      <c:valAx>
        <c:axId val="1550329344"/>
        <c:scaling>
          <c:orientation val="minMax"/>
        </c:scaling>
        <c:delete val="1"/>
        <c:axPos val="l"/>
        <c:numFmt formatCode="0%" sourceLinked="1"/>
        <c:majorTickMark val="none"/>
        <c:minorTickMark val="none"/>
        <c:tickLblPos val="nextTo"/>
        <c:crossAx val="13900832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accent1">
                    <a:lumMod val="50000"/>
                  </a:schemeClr>
                </a:solidFill>
                <a:latin typeface="Arial" panose="020B0604020202020204" pitchFamily="34" charset="0"/>
                <a:ea typeface="+mn-ea"/>
                <a:cs typeface="Arial" panose="020B0604020202020204" pitchFamily="34" charset="0"/>
              </a:defRPr>
            </a:pPr>
            <a:r>
              <a:rPr lang="es-CO" sz="2400" b="1">
                <a:solidFill>
                  <a:schemeClr val="accent1">
                    <a:lumMod val="50000"/>
                  </a:schemeClr>
                </a:solidFill>
                <a:latin typeface="Arial" panose="020B0604020202020204" pitchFamily="34" charset="0"/>
                <a:cs typeface="Arial" panose="020B0604020202020204" pitchFamily="34" charset="0"/>
              </a:rPr>
              <a:t>Cumplimiento</a:t>
            </a:r>
            <a:r>
              <a:rPr lang="es-CO" sz="2400" b="1" baseline="0">
                <a:solidFill>
                  <a:schemeClr val="accent1">
                    <a:lumMod val="50000"/>
                  </a:schemeClr>
                </a:solidFill>
                <a:latin typeface="Arial" panose="020B0604020202020204" pitchFamily="34" charset="0"/>
                <a:cs typeface="Arial" panose="020B0604020202020204" pitchFamily="34" charset="0"/>
              </a:rPr>
              <a:t> Total</a:t>
            </a:r>
            <a:endParaRPr lang="es-CO" sz="2400" b="1">
              <a:solidFill>
                <a:schemeClr val="accent1">
                  <a:lumMod val="50000"/>
                </a:schemeClr>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accent1">
                  <a:lumMod val="50000"/>
                </a:schemeClr>
              </a:solidFill>
              <a:latin typeface="Arial" panose="020B0604020202020204" pitchFamily="34" charset="0"/>
              <a:ea typeface="+mn-ea"/>
              <a:cs typeface="Arial" panose="020B0604020202020204" pitchFamily="34" charset="0"/>
            </a:defRPr>
          </a:pPr>
          <a:endParaRPr lang="es-CO"/>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0D9-48A2-832B-7968DB15CF8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0D9-48A2-832B-7968DB15CF8C}"/>
              </c:ext>
            </c:extLst>
          </c:dPt>
          <c:cat>
            <c:strRef>
              <c:f>dashboard!$T$39:$U$39</c:f>
              <c:strCache>
                <c:ptCount val="2"/>
                <c:pt idx="0">
                  <c:v>Cumplimiento total</c:v>
                </c:pt>
                <c:pt idx="1">
                  <c:v>no cumple</c:v>
                </c:pt>
              </c:strCache>
            </c:strRef>
          </c:cat>
          <c:val>
            <c:numRef>
              <c:f>dashboard!$T$40:$U$40</c:f>
              <c:numCache>
                <c:formatCode>0%</c:formatCode>
                <c:ptCount val="2"/>
                <c:pt idx="0">
                  <c:v>0.81</c:v>
                </c:pt>
                <c:pt idx="1">
                  <c:v>0.18999999999999995</c:v>
                </c:pt>
              </c:numCache>
            </c:numRef>
          </c:val>
          <c:extLst>
            <c:ext xmlns:c16="http://schemas.microsoft.com/office/drawing/2014/chart" uri="{C3380CC4-5D6E-409C-BE32-E72D297353CC}">
              <c16:uniqueId val="{00000000-83D0-476C-B8AB-94760C27E497}"/>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datos!$AS$2:$AV$2</c:f>
              <c:strCache>
                <c:ptCount val="4"/>
                <c:pt idx="0">
                  <c:v>Cumplimiento objetivo 1</c:v>
                </c:pt>
                <c:pt idx="1">
                  <c:v>Cumplimiento objetivo 2</c:v>
                </c:pt>
                <c:pt idx="2">
                  <c:v>Cumplimiento objetivo 3</c:v>
                </c:pt>
                <c:pt idx="3">
                  <c:v>Cumplimiento del objetivo 4</c:v>
                </c:pt>
              </c:strCache>
            </c:strRef>
          </c:cat>
          <c:val>
            <c:numRef>
              <c:f>datos!$AS$3:$AV$3</c:f>
              <c:numCache>
                <c:formatCode>General</c:formatCode>
                <c:ptCount val="4"/>
                <c:pt idx="0">
                  <c:v>60.255490326685191</c:v>
                </c:pt>
                <c:pt idx="1">
                  <c:v>51.919433301093832</c:v>
                </c:pt>
                <c:pt idx="2">
                  <c:v>57.200771288471927</c:v>
                </c:pt>
                <c:pt idx="3">
                  <c:v>43.903007911963265</c:v>
                </c:pt>
              </c:numCache>
            </c:numRef>
          </c:val>
          <c:extLst>
            <c:ext xmlns:c16="http://schemas.microsoft.com/office/drawing/2014/chart" uri="{C3380CC4-5D6E-409C-BE32-E72D297353CC}">
              <c16:uniqueId val="{00000000-7F4A-4BB7-9CBC-09FE79DFA096}"/>
            </c:ext>
          </c:extLst>
        </c:ser>
        <c:dLbls>
          <c:showLegendKey val="0"/>
          <c:showVal val="0"/>
          <c:showCatName val="0"/>
          <c:showSerName val="0"/>
          <c:showPercent val="0"/>
          <c:showBubbleSize val="0"/>
        </c:dLbls>
        <c:gapWidth val="219"/>
        <c:overlap val="-27"/>
        <c:axId val="126656879"/>
        <c:axId val="439188960"/>
      </c:barChart>
      <c:catAx>
        <c:axId val="12665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9188960"/>
        <c:crosses val="autoZero"/>
        <c:auto val="1"/>
        <c:lblAlgn val="ctr"/>
        <c:lblOffset val="100"/>
        <c:noMultiLvlLbl val="0"/>
      </c:catAx>
      <c:valAx>
        <c:axId val="439188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66568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111125</xdr:colOff>
      <xdr:row>0</xdr:row>
      <xdr:rowOff>31750</xdr:rowOff>
    </xdr:from>
    <xdr:to>
      <xdr:col>7</xdr:col>
      <xdr:colOff>317500</xdr:colOff>
      <xdr:row>27</xdr:row>
      <xdr:rowOff>63500</xdr:rowOff>
    </xdr:to>
    <xdr:sp macro="" textlink="">
      <xdr:nvSpPr>
        <xdr:cNvPr id="2" name="Rectángulo: esquinas redondeadas 1">
          <a:extLst>
            <a:ext uri="{FF2B5EF4-FFF2-40B4-BE49-F238E27FC236}">
              <a16:creationId xmlns:a16="http://schemas.microsoft.com/office/drawing/2014/main" id="{E3CB98D7-7477-40D6-8A5D-3A1D4A8C3C94}"/>
            </a:ext>
          </a:extLst>
        </xdr:cNvPr>
        <xdr:cNvSpPr/>
      </xdr:nvSpPr>
      <xdr:spPr>
        <a:xfrm>
          <a:off x="111125" y="31750"/>
          <a:ext cx="5540375" cy="5175250"/>
        </a:xfrm>
        <a:prstGeom prst="roundRect">
          <a:avLst/>
        </a:prstGeom>
        <a:solidFill>
          <a:schemeClr val="bg1">
            <a:lumMod val="95000"/>
          </a:schemeClr>
        </a:solidFill>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381000</xdr:colOff>
      <xdr:row>1</xdr:row>
      <xdr:rowOff>53975</xdr:rowOff>
    </xdr:from>
    <xdr:to>
      <xdr:col>6</xdr:col>
      <xdr:colOff>301625</xdr:colOff>
      <xdr:row>24</xdr:row>
      <xdr:rowOff>174625</xdr:rowOff>
    </xdr:to>
    <xdr:grpSp>
      <xdr:nvGrpSpPr>
        <xdr:cNvPr id="45" name="Valle">
          <a:extLst>
            <a:ext uri="{FF2B5EF4-FFF2-40B4-BE49-F238E27FC236}">
              <a16:creationId xmlns:a16="http://schemas.microsoft.com/office/drawing/2014/main" id="{7EA758AC-BB62-4D28-B6FF-D46569C19068}"/>
            </a:ext>
          </a:extLst>
        </xdr:cNvPr>
        <xdr:cNvGrpSpPr/>
      </xdr:nvGrpSpPr>
      <xdr:grpSpPr>
        <a:xfrm>
          <a:off x="381000" y="244475"/>
          <a:ext cx="4492625" cy="4645025"/>
          <a:chOff x="5000625" y="704850"/>
          <a:chExt cx="6781800" cy="6610350"/>
        </a:xfrm>
      </xdr:grpSpPr>
      <xdr:sp macro="[0]!seleccionarEstado" textlink="">
        <xdr:nvSpPr>
          <xdr:cNvPr id="3" name="Buenaventura">
            <a:extLst>
              <a:ext uri="{FF2B5EF4-FFF2-40B4-BE49-F238E27FC236}">
                <a16:creationId xmlns:a16="http://schemas.microsoft.com/office/drawing/2014/main" id="{8CF142DA-66ED-4DB6-83D0-83170E8A25AD}"/>
              </a:ext>
            </a:extLst>
          </xdr:cNvPr>
          <xdr:cNvSpPr>
            <a:spLocks/>
          </xdr:cNvSpPr>
        </xdr:nvSpPr>
        <xdr:spPr bwMode="auto">
          <a:xfrm>
            <a:off x="5000625" y="3286125"/>
            <a:ext cx="3181350" cy="4029075"/>
          </a:xfrm>
          <a:custGeom>
            <a:avLst/>
            <a:gdLst>
              <a:gd name="T0" fmla="*/ 2369 w 7556"/>
              <a:gd name="T1" fmla="*/ 580 h 9515"/>
              <a:gd name="T2" fmla="*/ 1751 w 7556"/>
              <a:gd name="T3" fmla="*/ 413 h 9515"/>
              <a:gd name="T4" fmla="*/ 1036 w 7556"/>
              <a:gd name="T5" fmla="*/ 881 h 9515"/>
              <a:gd name="T6" fmla="*/ 1167 w 7556"/>
              <a:gd name="T7" fmla="*/ 1954 h 9515"/>
              <a:gd name="T8" fmla="*/ 1686 w 7556"/>
              <a:gd name="T9" fmla="*/ 2826 h 9515"/>
              <a:gd name="T10" fmla="*/ 2698 w 7556"/>
              <a:gd name="T11" fmla="*/ 3376 h 9515"/>
              <a:gd name="T12" fmla="*/ 3160 w 7556"/>
              <a:gd name="T13" fmla="*/ 4044 h 9515"/>
              <a:gd name="T14" fmla="*/ 3187 w 7556"/>
              <a:gd name="T15" fmla="*/ 4990 h 9515"/>
              <a:gd name="T16" fmla="*/ 2758 w 7556"/>
              <a:gd name="T17" fmla="*/ 5357 h 9515"/>
              <a:gd name="T18" fmla="*/ 2043 w 7556"/>
              <a:gd name="T19" fmla="*/ 5628 h 9515"/>
              <a:gd name="T20" fmla="*/ 1862 w 7556"/>
              <a:gd name="T21" fmla="*/ 6075 h 9515"/>
              <a:gd name="T22" fmla="*/ 1558 w 7556"/>
              <a:gd name="T23" fmla="*/ 6497 h 9515"/>
              <a:gd name="T24" fmla="*/ 1238 w 7556"/>
              <a:gd name="T25" fmla="*/ 6954 h 9515"/>
              <a:gd name="T26" fmla="*/ 714 w 7556"/>
              <a:gd name="T27" fmla="*/ 7426 h 9515"/>
              <a:gd name="T28" fmla="*/ 83 w 7556"/>
              <a:gd name="T29" fmla="*/ 8051 h 9515"/>
              <a:gd name="T30" fmla="*/ 307 w 7556"/>
              <a:gd name="T31" fmla="*/ 8287 h 9515"/>
              <a:gd name="T32" fmla="*/ 895 w 7556"/>
              <a:gd name="T33" fmla="*/ 7991 h 9515"/>
              <a:gd name="T34" fmla="*/ 1258 w 7556"/>
              <a:gd name="T35" fmla="*/ 8181 h 9515"/>
              <a:gd name="T36" fmla="*/ 1536 w 7556"/>
              <a:gd name="T37" fmla="*/ 8717 h 9515"/>
              <a:gd name="T38" fmla="*/ 1665 w 7556"/>
              <a:gd name="T39" fmla="*/ 8865 h 9515"/>
              <a:gd name="T40" fmla="*/ 1935 w 7556"/>
              <a:gd name="T41" fmla="*/ 8636 h 9515"/>
              <a:gd name="T42" fmla="*/ 2294 w 7556"/>
              <a:gd name="T43" fmla="*/ 8918 h 9515"/>
              <a:gd name="T44" fmla="*/ 2717 w 7556"/>
              <a:gd name="T45" fmla="*/ 9102 h 9515"/>
              <a:gd name="T46" fmla="*/ 3079 w 7556"/>
              <a:gd name="T47" fmla="*/ 8848 h 9515"/>
              <a:gd name="T48" fmla="*/ 3663 w 7556"/>
              <a:gd name="T49" fmla="*/ 8714 h 9515"/>
              <a:gd name="T50" fmla="*/ 4312 w 7556"/>
              <a:gd name="T51" fmla="*/ 8636 h 9515"/>
              <a:gd name="T52" fmla="*/ 4819 w 7556"/>
              <a:gd name="T53" fmla="*/ 8840 h 9515"/>
              <a:gd name="T54" fmla="*/ 5240 w 7556"/>
              <a:gd name="T55" fmla="*/ 9168 h 9515"/>
              <a:gd name="T56" fmla="*/ 5600 w 7556"/>
              <a:gd name="T57" fmla="*/ 9387 h 9515"/>
              <a:gd name="T58" fmla="*/ 6014 w 7556"/>
              <a:gd name="T59" fmla="*/ 9503 h 9515"/>
              <a:gd name="T60" fmla="*/ 6571 w 7556"/>
              <a:gd name="T61" fmla="*/ 9146 h 9515"/>
              <a:gd name="T62" fmla="*/ 6478 w 7556"/>
              <a:gd name="T63" fmla="*/ 8952 h 9515"/>
              <a:gd name="T64" fmla="*/ 6893 w 7556"/>
              <a:gd name="T65" fmla="*/ 8499 h 9515"/>
              <a:gd name="T66" fmla="*/ 7195 w 7556"/>
              <a:gd name="T67" fmla="*/ 8045 h 9515"/>
              <a:gd name="T68" fmla="*/ 7415 w 7556"/>
              <a:gd name="T69" fmla="*/ 7436 h 9515"/>
              <a:gd name="T70" fmla="*/ 6969 w 7556"/>
              <a:gd name="T71" fmla="*/ 6642 h 9515"/>
              <a:gd name="T72" fmla="*/ 6523 w 7556"/>
              <a:gd name="T73" fmla="*/ 6228 h 9515"/>
              <a:gd name="T74" fmla="*/ 6300 w 7556"/>
              <a:gd name="T75" fmla="*/ 5867 h 9515"/>
              <a:gd name="T76" fmla="*/ 5994 w 7556"/>
              <a:gd name="T77" fmla="*/ 5455 h 9515"/>
              <a:gd name="T78" fmla="*/ 6525 w 7556"/>
              <a:gd name="T79" fmla="*/ 4814 h 9515"/>
              <a:gd name="T80" fmla="*/ 6318 w 7556"/>
              <a:gd name="T81" fmla="*/ 4317 h 9515"/>
              <a:gd name="T82" fmla="*/ 6661 w 7556"/>
              <a:gd name="T83" fmla="*/ 3951 h 9515"/>
              <a:gd name="T84" fmla="*/ 6911 w 7556"/>
              <a:gd name="T85" fmla="*/ 3758 h 9515"/>
              <a:gd name="T86" fmla="*/ 7386 w 7556"/>
              <a:gd name="T87" fmla="*/ 3298 h 9515"/>
              <a:gd name="T88" fmla="*/ 6345 w 7556"/>
              <a:gd name="T89" fmla="*/ 3111 h 9515"/>
              <a:gd name="T90" fmla="*/ 6155 w 7556"/>
              <a:gd name="T91" fmla="*/ 2869 h 9515"/>
              <a:gd name="T92" fmla="*/ 5924 w 7556"/>
              <a:gd name="T93" fmla="*/ 2495 h 9515"/>
              <a:gd name="T94" fmla="*/ 5774 w 7556"/>
              <a:gd name="T95" fmla="*/ 2070 h 9515"/>
              <a:gd name="T96" fmla="*/ 5851 w 7556"/>
              <a:gd name="T97" fmla="*/ 1864 h 9515"/>
              <a:gd name="T98" fmla="*/ 5785 w 7556"/>
              <a:gd name="T99" fmla="*/ 1498 h 9515"/>
              <a:gd name="T100" fmla="*/ 4957 w 7556"/>
              <a:gd name="T101" fmla="*/ 1138 h 9515"/>
              <a:gd name="T102" fmla="*/ 4143 w 7556"/>
              <a:gd name="T103" fmla="*/ 1251 h 9515"/>
              <a:gd name="T104" fmla="*/ 3884 w 7556"/>
              <a:gd name="T105" fmla="*/ 1143 h 9515"/>
              <a:gd name="T106" fmla="*/ 3569 w 7556"/>
              <a:gd name="T107" fmla="*/ 732 h 9515"/>
              <a:gd name="T108" fmla="*/ 3076 w 7556"/>
              <a:gd name="T109" fmla="*/ 699 h 9515"/>
              <a:gd name="T110" fmla="*/ 2689 w 7556"/>
              <a:gd name="T111" fmla="*/ 360 h 9515"/>
              <a:gd name="T112" fmla="*/ 2388 w 7556"/>
              <a:gd name="T113" fmla="*/ 278 h 95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556" h="9515">
                <a:moveTo>
                  <a:pt x="2388" y="278"/>
                </a:moveTo>
                <a:cubicBezTo>
                  <a:pt x="2376" y="375"/>
                  <a:pt x="2403" y="511"/>
                  <a:pt x="2369" y="580"/>
                </a:cubicBezTo>
                <a:cubicBezTo>
                  <a:pt x="2341" y="635"/>
                  <a:pt x="2238" y="687"/>
                  <a:pt x="2149" y="657"/>
                </a:cubicBezTo>
                <a:cubicBezTo>
                  <a:pt x="2046" y="624"/>
                  <a:pt x="1968" y="381"/>
                  <a:pt x="1751" y="413"/>
                </a:cubicBezTo>
                <a:cubicBezTo>
                  <a:pt x="1536" y="444"/>
                  <a:pt x="1689" y="701"/>
                  <a:pt x="1511" y="819"/>
                </a:cubicBezTo>
                <a:cubicBezTo>
                  <a:pt x="1312" y="950"/>
                  <a:pt x="1260" y="759"/>
                  <a:pt x="1036" y="881"/>
                </a:cubicBezTo>
                <a:cubicBezTo>
                  <a:pt x="990" y="1178"/>
                  <a:pt x="1249" y="1046"/>
                  <a:pt x="1090" y="1438"/>
                </a:cubicBezTo>
                <a:cubicBezTo>
                  <a:pt x="995" y="1670"/>
                  <a:pt x="998" y="1814"/>
                  <a:pt x="1167" y="1954"/>
                </a:cubicBezTo>
                <a:cubicBezTo>
                  <a:pt x="1285" y="2052"/>
                  <a:pt x="1484" y="2140"/>
                  <a:pt x="1589" y="2241"/>
                </a:cubicBezTo>
                <a:cubicBezTo>
                  <a:pt x="1802" y="2446"/>
                  <a:pt x="1686" y="2524"/>
                  <a:pt x="1686" y="2826"/>
                </a:cubicBezTo>
                <a:cubicBezTo>
                  <a:pt x="1837" y="2896"/>
                  <a:pt x="2101" y="2964"/>
                  <a:pt x="2225" y="3061"/>
                </a:cubicBezTo>
                <a:cubicBezTo>
                  <a:pt x="2386" y="3186"/>
                  <a:pt x="2470" y="3370"/>
                  <a:pt x="2698" y="3376"/>
                </a:cubicBezTo>
                <a:cubicBezTo>
                  <a:pt x="2937" y="3383"/>
                  <a:pt x="3118" y="3251"/>
                  <a:pt x="3266" y="3531"/>
                </a:cubicBezTo>
                <a:cubicBezTo>
                  <a:pt x="3477" y="3929"/>
                  <a:pt x="3320" y="3891"/>
                  <a:pt x="3160" y="4044"/>
                </a:cubicBezTo>
                <a:cubicBezTo>
                  <a:pt x="3094" y="4106"/>
                  <a:pt x="3102" y="4233"/>
                  <a:pt x="3132" y="4336"/>
                </a:cubicBezTo>
                <a:cubicBezTo>
                  <a:pt x="3173" y="4478"/>
                  <a:pt x="3250" y="4858"/>
                  <a:pt x="3187" y="4990"/>
                </a:cubicBezTo>
                <a:cubicBezTo>
                  <a:pt x="3147" y="5072"/>
                  <a:pt x="3123" y="5225"/>
                  <a:pt x="3065" y="5270"/>
                </a:cubicBezTo>
                <a:cubicBezTo>
                  <a:pt x="2987" y="5332"/>
                  <a:pt x="2890" y="5277"/>
                  <a:pt x="2758" y="5357"/>
                </a:cubicBezTo>
                <a:cubicBezTo>
                  <a:pt x="2630" y="5433"/>
                  <a:pt x="2559" y="5379"/>
                  <a:pt x="2425" y="5418"/>
                </a:cubicBezTo>
                <a:cubicBezTo>
                  <a:pt x="2012" y="5540"/>
                  <a:pt x="2161" y="5503"/>
                  <a:pt x="2043" y="5628"/>
                </a:cubicBezTo>
                <a:cubicBezTo>
                  <a:pt x="1991" y="5682"/>
                  <a:pt x="1989" y="5652"/>
                  <a:pt x="1900" y="5684"/>
                </a:cubicBezTo>
                <a:lnTo>
                  <a:pt x="1862" y="6075"/>
                </a:lnTo>
                <a:cubicBezTo>
                  <a:pt x="1759" y="6149"/>
                  <a:pt x="1688" y="6189"/>
                  <a:pt x="1614" y="6308"/>
                </a:cubicBezTo>
                <a:cubicBezTo>
                  <a:pt x="1556" y="6401"/>
                  <a:pt x="1595" y="6405"/>
                  <a:pt x="1558" y="6497"/>
                </a:cubicBezTo>
                <a:cubicBezTo>
                  <a:pt x="1527" y="6578"/>
                  <a:pt x="1516" y="6538"/>
                  <a:pt x="1469" y="6676"/>
                </a:cubicBezTo>
                <a:cubicBezTo>
                  <a:pt x="1420" y="6818"/>
                  <a:pt x="1283" y="6851"/>
                  <a:pt x="1238" y="6954"/>
                </a:cubicBezTo>
                <a:cubicBezTo>
                  <a:pt x="1143" y="7176"/>
                  <a:pt x="1258" y="7068"/>
                  <a:pt x="989" y="7213"/>
                </a:cubicBezTo>
                <a:cubicBezTo>
                  <a:pt x="831" y="7298"/>
                  <a:pt x="834" y="7373"/>
                  <a:pt x="714" y="7426"/>
                </a:cubicBezTo>
                <a:cubicBezTo>
                  <a:pt x="558" y="7496"/>
                  <a:pt x="548" y="7575"/>
                  <a:pt x="437" y="7653"/>
                </a:cubicBezTo>
                <a:cubicBezTo>
                  <a:pt x="137" y="7863"/>
                  <a:pt x="228" y="7896"/>
                  <a:pt x="83" y="8051"/>
                </a:cubicBezTo>
                <a:cubicBezTo>
                  <a:pt x="30" y="8109"/>
                  <a:pt x="0" y="8129"/>
                  <a:pt x="30" y="8237"/>
                </a:cubicBezTo>
                <a:cubicBezTo>
                  <a:pt x="114" y="8331"/>
                  <a:pt x="194" y="8290"/>
                  <a:pt x="307" y="8287"/>
                </a:cubicBezTo>
                <a:cubicBezTo>
                  <a:pt x="411" y="8285"/>
                  <a:pt x="521" y="8310"/>
                  <a:pt x="637" y="8316"/>
                </a:cubicBezTo>
                <a:cubicBezTo>
                  <a:pt x="641" y="8088"/>
                  <a:pt x="683" y="8025"/>
                  <a:pt x="895" y="7991"/>
                </a:cubicBezTo>
                <a:cubicBezTo>
                  <a:pt x="985" y="7977"/>
                  <a:pt x="1032" y="7993"/>
                  <a:pt x="1098" y="8030"/>
                </a:cubicBezTo>
                <a:cubicBezTo>
                  <a:pt x="1236" y="8105"/>
                  <a:pt x="1168" y="8064"/>
                  <a:pt x="1258" y="8181"/>
                </a:cubicBezTo>
                <a:cubicBezTo>
                  <a:pt x="1383" y="8341"/>
                  <a:pt x="1478" y="8251"/>
                  <a:pt x="1520" y="8492"/>
                </a:cubicBezTo>
                <a:cubicBezTo>
                  <a:pt x="1538" y="8590"/>
                  <a:pt x="1501" y="8653"/>
                  <a:pt x="1536" y="8717"/>
                </a:cubicBezTo>
                <a:cubicBezTo>
                  <a:pt x="1562" y="8765"/>
                  <a:pt x="1569" y="8752"/>
                  <a:pt x="1600" y="8786"/>
                </a:cubicBezTo>
                <a:cubicBezTo>
                  <a:pt x="1640" y="8830"/>
                  <a:pt x="1612" y="8823"/>
                  <a:pt x="1665" y="8865"/>
                </a:cubicBezTo>
                <a:cubicBezTo>
                  <a:pt x="1736" y="8815"/>
                  <a:pt x="1765" y="8794"/>
                  <a:pt x="1856" y="8735"/>
                </a:cubicBezTo>
                <a:cubicBezTo>
                  <a:pt x="1954" y="8672"/>
                  <a:pt x="1870" y="8726"/>
                  <a:pt x="1935" y="8636"/>
                </a:cubicBezTo>
                <a:cubicBezTo>
                  <a:pt x="2013" y="8528"/>
                  <a:pt x="2162" y="8621"/>
                  <a:pt x="2258" y="8691"/>
                </a:cubicBezTo>
                <a:cubicBezTo>
                  <a:pt x="2368" y="8770"/>
                  <a:pt x="2320" y="8820"/>
                  <a:pt x="2294" y="8918"/>
                </a:cubicBezTo>
                <a:cubicBezTo>
                  <a:pt x="2420" y="8959"/>
                  <a:pt x="2443" y="8896"/>
                  <a:pt x="2536" y="8986"/>
                </a:cubicBezTo>
                <a:cubicBezTo>
                  <a:pt x="2628" y="9076"/>
                  <a:pt x="2590" y="9042"/>
                  <a:pt x="2717" y="9102"/>
                </a:cubicBezTo>
                <a:cubicBezTo>
                  <a:pt x="2769" y="9068"/>
                  <a:pt x="2823" y="9021"/>
                  <a:pt x="2886" y="8966"/>
                </a:cubicBezTo>
                <a:cubicBezTo>
                  <a:pt x="2986" y="8879"/>
                  <a:pt x="2914" y="8880"/>
                  <a:pt x="3079" y="8848"/>
                </a:cubicBezTo>
                <a:cubicBezTo>
                  <a:pt x="3184" y="8827"/>
                  <a:pt x="3175" y="8791"/>
                  <a:pt x="3262" y="8726"/>
                </a:cubicBezTo>
                <a:cubicBezTo>
                  <a:pt x="3546" y="8515"/>
                  <a:pt x="3509" y="8753"/>
                  <a:pt x="3663" y="8714"/>
                </a:cubicBezTo>
                <a:cubicBezTo>
                  <a:pt x="3850" y="8665"/>
                  <a:pt x="3810" y="8515"/>
                  <a:pt x="4064" y="8570"/>
                </a:cubicBezTo>
                <a:cubicBezTo>
                  <a:pt x="4180" y="8595"/>
                  <a:pt x="4212" y="8590"/>
                  <a:pt x="4312" y="8636"/>
                </a:cubicBezTo>
                <a:cubicBezTo>
                  <a:pt x="4384" y="8669"/>
                  <a:pt x="4477" y="8662"/>
                  <a:pt x="4558" y="8681"/>
                </a:cubicBezTo>
                <a:cubicBezTo>
                  <a:pt x="4671" y="8708"/>
                  <a:pt x="4695" y="8798"/>
                  <a:pt x="4819" y="8840"/>
                </a:cubicBezTo>
                <a:cubicBezTo>
                  <a:pt x="4970" y="8890"/>
                  <a:pt x="4917" y="8933"/>
                  <a:pt x="5051" y="9070"/>
                </a:cubicBezTo>
                <a:cubicBezTo>
                  <a:pt x="5126" y="9146"/>
                  <a:pt x="5119" y="9138"/>
                  <a:pt x="5240" y="9168"/>
                </a:cubicBezTo>
                <a:cubicBezTo>
                  <a:pt x="5355" y="9195"/>
                  <a:pt x="5333" y="9224"/>
                  <a:pt x="5402" y="9296"/>
                </a:cubicBezTo>
                <a:cubicBezTo>
                  <a:pt x="5471" y="9369"/>
                  <a:pt x="5508" y="9343"/>
                  <a:pt x="5600" y="9387"/>
                </a:cubicBezTo>
                <a:cubicBezTo>
                  <a:pt x="5667" y="9419"/>
                  <a:pt x="5639" y="9416"/>
                  <a:pt x="5693" y="9449"/>
                </a:cubicBezTo>
                <a:cubicBezTo>
                  <a:pt x="5757" y="9488"/>
                  <a:pt x="5920" y="9515"/>
                  <a:pt x="6014" y="9503"/>
                </a:cubicBezTo>
                <a:cubicBezTo>
                  <a:pt x="6139" y="9487"/>
                  <a:pt x="6313" y="9370"/>
                  <a:pt x="6384" y="9275"/>
                </a:cubicBezTo>
                <a:cubicBezTo>
                  <a:pt x="6477" y="9150"/>
                  <a:pt x="6499" y="9232"/>
                  <a:pt x="6571" y="9146"/>
                </a:cubicBezTo>
                <a:cubicBezTo>
                  <a:pt x="6558" y="9021"/>
                  <a:pt x="6572" y="9117"/>
                  <a:pt x="6518" y="9060"/>
                </a:cubicBezTo>
                <a:cubicBezTo>
                  <a:pt x="6481" y="9020"/>
                  <a:pt x="6458" y="9104"/>
                  <a:pt x="6478" y="8952"/>
                </a:cubicBezTo>
                <a:cubicBezTo>
                  <a:pt x="6500" y="8783"/>
                  <a:pt x="6621" y="8691"/>
                  <a:pt x="6702" y="8570"/>
                </a:cubicBezTo>
                <a:cubicBezTo>
                  <a:pt x="6762" y="8482"/>
                  <a:pt x="6778" y="8491"/>
                  <a:pt x="6893" y="8499"/>
                </a:cubicBezTo>
                <a:cubicBezTo>
                  <a:pt x="6910" y="8393"/>
                  <a:pt x="6923" y="8278"/>
                  <a:pt x="6964" y="8190"/>
                </a:cubicBezTo>
                <a:cubicBezTo>
                  <a:pt x="7017" y="8074"/>
                  <a:pt x="7084" y="8100"/>
                  <a:pt x="7195" y="8045"/>
                </a:cubicBezTo>
                <a:cubicBezTo>
                  <a:pt x="7318" y="7983"/>
                  <a:pt x="7535" y="7786"/>
                  <a:pt x="7556" y="7658"/>
                </a:cubicBezTo>
                <a:cubicBezTo>
                  <a:pt x="7445" y="7562"/>
                  <a:pt x="7410" y="7624"/>
                  <a:pt x="7415" y="7436"/>
                </a:cubicBezTo>
                <a:cubicBezTo>
                  <a:pt x="7425" y="7038"/>
                  <a:pt x="7326" y="7065"/>
                  <a:pt x="7294" y="7044"/>
                </a:cubicBezTo>
                <a:cubicBezTo>
                  <a:pt x="7172" y="6963"/>
                  <a:pt x="7225" y="6781"/>
                  <a:pt x="6969" y="6642"/>
                </a:cubicBezTo>
                <a:cubicBezTo>
                  <a:pt x="6859" y="6582"/>
                  <a:pt x="6884" y="6609"/>
                  <a:pt x="6792" y="6531"/>
                </a:cubicBezTo>
                <a:cubicBezTo>
                  <a:pt x="6651" y="6411"/>
                  <a:pt x="6531" y="6506"/>
                  <a:pt x="6523" y="6228"/>
                </a:cubicBezTo>
                <a:cubicBezTo>
                  <a:pt x="6517" y="5980"/>
                  <a:pt x="6477" y="6087"/>
                  <a:pt x="6365" y="5967"/>
                </a:cubicBezTo>
                <a:lnTo>
                  <a:pt x="6300" y="5867"/>
                </a:lnTo>
                <a:cubicBezTo>
                  <a:pt x="6193" y="5833"/>
                  <a:pt x="6108" y="5859"/>
                  <a:pt x="6003" y="5796"/>
                </a:cubicBezTo>
                <a:lnTo>
                  <a:pt x="5994" y="5455"/>
                </a:lnTo>
                <a:cubicBezTo>
                  <a:pt x="5826" y="5321"/>
                  <a:pt x="5619" y="5417"/>
                  <a:pt x="5786" y="5092"/>
                </a:cubicBezTo>
                <a:cubicBezTo>
                  <a:pt x="5907" y="4856"/>
                  <a:pt x="6466" y="5032"/>
                  <a:pt x="6525" y="4814"/>
                </a:cubicBezTo>
                <a:cubicBezTo>
                  <a:pt x="6565" y="4666"/>
                  <a:pt x="6390" y="4662"/>
                  <a:pt x="6341" y="4590"/>
                </a:cubicBezTo>
                <a:cubicBezTo>
                  <a:pt x="6315" y="4501"/>
                  <a:pt x="6280" y="4401"/>
                  <a:pt x="6318" y="4317"/>
                </a:cubicBezTo>
                <a:cubicBezTo>
                  <a:pt x="6350" y="4248"/>
                  <a:pt x="6345" y="4310"/>
                  <a:pt x="6382" y="4200"/>
                </a:cubicBezTo>
                <a:cubicBezTo>
                  <a:pt x="6472" y="3933"/>
                  <a:pt x="6555" y="4105"/>
                  <a:pt x="6661" y="3951"/>
                </a:cubicBezTo>
                <a:cubicBezTo>
                  <a:pt x="6706" y="3886"/>
                  <a:pt x="6708" y="3812"/>
                  <a:pt x="6785" y="3722"/>
                </a:cubicBezTo>
                <a:cubicBezTo>
                  <a:pt x="6852" y="3725"/>
                  <a:pt x="6869" y="3740"/>
                  <a:pt x="6911" y="3758"/>
                </a:cubicBezTo>
                <a:cubicBezTo>
                  <a:pt x="7066" y="3564"/>
                  <a:pt x="7078" y="3697"/>
                  <a:pt x="7201" y="3587"/>
                </a:cubicBezTo>
                <a:cubicBezTo>
                  <a:pt x="7294" y="3505"/>
                  <a:pt x="7351" y="3421"/>
                  <a:pt x="7386" y="3298"/>
                </a:cubicBezTo>
                <a:cubicBezTo>
                  <a:pt x="7005" y="3391"/>
                  <a:pt x="6837" y="3344"/>
                  <a:pt x="6506" y="3171"/>
                </a:cubicBezTo>
                <a:cubicBezTo>
                  <a:pt x="6435" y="3134"/>
                  <a:pt x="6412" y="3152"/>
                  <a:pt x="6345" y="3111"/>
                </a:cubicBezTo>
                <a:cubicBezTo>
                  <a:pt x="6291" y="3078"/>
                  <a:pt x="6281" y="3049"/>
                  <a:pt x="6255" y="2979"/>
                </a:cubicBezTo>
                <a:cubicBezTo>
                  <a:pt x="6202" y="2838"/>
                  <a:pt x="6253" y="2945"/>
                  <a:pt x="6155" y="2869"/>
                </a:cubicBezTo>
                <a:cubicBezTo>
                  <a:pt x="6149" y="2716"/>
                  <a:pt x="6168" y="2736"/>
                  <a:pt x="6054" y="2676"/>
                </a:cubicBezTo>
                <a:cubicBezTo>
                  <a:pt x="5936" y="2612"/>
                  <a:pt x="5999" y="2596"/>
                  <a:pt x="5924" y="2495"/>
                </a:cubicBezTo>
                <a:cubicBezTo>
                  <a:pt x="5881" y="2438"/>
                  <a:pt x="5825" y="2410"/>
                  <a:pt x="5804" y="2328"/>
                </a:cubicBezTo>
                <a:cubicBezTo>
                  <a:pt x="5785" y="2254"/>
                  <a:pt x="5766" y="2145"/>
                  <a:pt x="5774" y="2070"/>
                </a:cubicBezTo>
                <a:cubicBezTo>
                  <a:pt x="5869" y="2011"/>
                  <a:pt x="5928" y="2047"/>
                  <a:pt x="5967" y="1910"/>
                </a:cubicBezTo>
                <a:cubicBezTo>
                  <a:pt x="5896" y="1879"/>
                  <a:pt x="5923" y="1914"/>
                  <a:pt x="5851" y="1864"/>
                </a:cubicBezTo>
                <a:cubicBezTo>
                  <a:pt x="5843" y="1705"/>
                  <a:pt x="5944" y="1705"/>
                  <a:pt x="5989" y="1623"/>
                </a:cubicBezTo>
                <a:cubicBezTo>
                  <a:pt x="5899" y="1553"/>
                  <a:pt x="5860" y="1608"/>
                  <a:pt x="5785" y="1498"/>
                </a:cubicBezTo>
                <a:cubicBezTo>
                  <a:pt x="5597" y="1224"/>
                  <a:pt x="5444" y="1230"/>
                  <a:pt x="5175" y="1088"/>
                </a:cubicBezTo>
                <a:cubicBezTo>
                  <a:pt x="5083" y="1039"/>
                  <a:pt x="4999" y="1085"/>
                  <a:pt x="4957" y="1138"/>
                </a:cubicBezTo>
                <a:cubicBezTo>
                  <a:pt x="4874" y="1242"/>
                  <a:pt x="4926" y="1245"/>
                  <a:pt x="4760" y="1275"/>
                </a:cubicBezTo>
                <a:cubicBezTo>
                  <a:pt x="4554" y="1311"/>
                  <a:pt x="4350" y="1265"/>
                  <a:pt x="4143" y="1251"/>
                </a:cubicBezTo>
                <a:cubicBezTo>
                  <a:pt x="4114" y="1201"/>
                  <a:pt x="4145" y="1126"/>
                  <a:pt x="4061" y="1122"/>
                </a:cubicBezTo>
                <a:cubicBezTo>
                  <a:pt x="4017" y="1120"/>
                  <a:pt x="4005" y="1157"/>
                  <a:pt x="3884" y="1143"/>
                </a:cubicBezTo>
                <a:cubicBezTo>
                  <a:pt x="3854" y="1096"/>
                  <a:pt x="3815" y="1039"/>
                  <a:pt x="3792" y="994"/>
                </a:cubicBezTo>
                <a:cubicBezTo>
                  <a:pt x="3721" y="853"/>
                  <a:pt x="3647" y="855"/>
                  <a:pt x="3569" y="732"/>
                </a:cubicBezTo>
                <a:cubicBezTo>
                  <a:pt x="3425" y="509"/>
                  <a:pt x="3390" y="586"/>
                  <a:pt x="3189" y="663"/>
                </a:cubicBezTo>
                <a:cubicBezTo>
                  <a:pt x="3150" y="678"/>
                  <a:pt x="3101" y="685"/>
                  <a:pt x="3076" y="699"/>
                </a:cubicBezTo>
                <a:cubicBezTo>
                  <a:pt x="2996" y="743"/>
                  <a:pt x="3068" y="735"/>
                  <a:pt x="2979" y="784"/>
                </a:cubicBezTo>
                <a:cubicBezTo>
                  <a:pt x="2723" y="824"/>
                  <a:pt x="2691" y="587"/>
                  <a:pt x="2689" y="360"/>
                </a:cubicBezTo>
                <a:cubicBezTo>
                  <a:pt x="2688" y="192"/>
                  <a:pt x="2614" y="0"/>
                  <a:pt x="2493" y="191"/>
                </a:cubicBezTo>
                <a:cubicBezTo>
                  <a:pt x="2439" y="275"/>
                  <a:pt x="2490" y="232"/>
                  <a:pt x="2388" y="278"/>
                </a:cubicBezTo>
                <a:close/>
              </a:path>
            </a:pathLst>
          </a:custGeom>
          <a:solidFill>
            <a:srgbClr val="D9E1F2"/>
          </a:solidFill>
          <a:ln w="9525">
            <a:solidFill>
              <a:srgbClr val="000000"/>
            </a:solidFill>
            <a:round/>
            <a:headEnd/>
            <a:tailEnd/>
          </a:ln>
        </xdr:spPr>
      </xdr:sp>
      <xdr:sp macro="[0]!seleccionarEstado" textlink="">
        <xdr:nvSpPr>
          <xdr:cNvPr id="4" name="Palmira">
            <a:extLst>
              <a:ext uri="{FF2B5EF4-FFF2-40B4-BE49-F238E27FC236}">
                <a16:creationId xmlns:a16="http://schemas.microsoft.com/office/drawing/2014/main" id="{296B4F3A-5D1D-4942-827B-4528B7D820A0}"/>
              </a:ext>
            </a:extLst>
          </xdr:cNvPr>
          <xdr:cNvSpPr>
            <a:spLocks/>
          </xdr:cNvSpPr>
        </xdr:nvSpPr>
        <xdr:spPr bwMode="auto">
          <a:xfrm>
            <a:off x="8867775" y="5238750"/>
            <a:ext cx="1943100" cy="876300"/>
          </a:xfrm>
          <a:custGeom>
            <a:avLst/>
            <a:gdLst>
              <a:gd name="T0" fmla="*/ 3698 w 4624"/>
              <a:gd name="T1" fmla="*/ 501 h 2074"/>
              <a:gd name="T2" fmla="*/ 3438 w 4624"/>
              <a:gd name="T3" fmla="*/ 782 h 2074"/>
              <a:gd name="T4" fmla="*/ 2718 w 4624"/>
              <a:gd name="T5" fmla="*/ 843 h 2074"/>
              <a:gd name="T6" fmla="*/ 2253 w 4624"/>
              <a:gd name="T7" fmla="*/ 765 h 2074"/>
              <a:gd name="T8" fmla="*/ 2033 w 4624"/>
              <a:gd name="T9" fmla="*/ 812 h 2074"/>
              <a:gd name="T10" fmla="*/ 1182 w 4624"/>
              <a:gd name="T11" fmla="*/ 765 h 2074"/>
              <a:gd name="T12" fmla="*/ 916 w 4624"/>
              <a:gd name="T13" fmla="*/ 502 h 2074"/>
              <a:gd name="T14" fmla="*/ 769 w 4624"/>
              <a:gd name="T15" fmla="*/ 426 h 2074"/>
              <a:gd name="T16" fmla="*/ 664 w 4624"/>
              <a:gd name="T17" fmla="*/ 353 h 2074"/>
              <a:gd name="T18" fmla="*/ 604 w 4624"/>
              <a:gd name="T19" fmla="*/ 260 h 2074"/>
              <a:gd name="T20" fmla="*/ 449 w 4624"/>
              <a:gd name="T21" fmla="*/ 367 h 2074"/>
              <a:gd name="T22" fmla="*/ 466 w 4624"/>
              <a:gd name="T23" fmla="*/ 477 h 2074"/>
              <a:gd name="T24" fmla="*/ 341 w 4624"/>
              <a:gd name="T25" fmla="*/ 638 h 2074"/>
              <a:gd name="T26" fmla="*/ 327 w 4624"/>
              <a:gd name="T27" fmla="*/ 865 h 2074"/>
              <a:gd name="T28" fmla="*/ 87 w 4624"/>
              <a:gd name="T29" fmla="*/ 1198 h 2074"/>
              <a:gd name="T30" fmla="*/ 226 w 4624"/>
              <a:gd name="T31" fmla="*/ 1336 h 2074"/>
              <a:gd name="T32" fmla="*/ 52 w 4624"/>
              <a:gd name="T33" fmla="*/ 1487 h 2074"/>
              <a:gd name="T34" fmla="*/ 93 w 4624"/>
              <a:gd name="T35" fmla="*/ 1688 h 2074"/>
              <a:gd name="T36" fmla="*/ 451 w 4624"/>
              <a:gd name="T37" fmla="*/ 1978 h 2074"/>
              <a:gd name="T38" fmla="*/ 778 w 4624"/>
              <a:gd name="T39" fmla="*/ 1915 h 2074"/>
              <a:gd name="T40" fmla="*/ 846 w 4624"/>
              <a:gd name="T41" fmla="*/ 1810 h 2074"/>
              <a:gd name="T42" fmla="*/ 1244 w 4624"/>
              <a:gd name="T43" fmla="*/ 1857 h 2074"/>
              <a:gd name="T44" fmla="*/ 1411 w 4624"/>
              <a:gd name="T45" fmla="*/ 1899 h 2074"/>
              <a:gd name="T46" fmla="*/ 1601 w 4624"/>
              <a:gd name="T47" fmla="*/ 1841 h 2074"/>
              <a:gd name="T48" fmla="*/ 2149 w 4624"/>
              <a:gd name="T49" fmla="*/ 1826 h 2074"/>
              <a:gd name="T50" fmla="*/ 2383 w 4624"/>
              <a:gd name="T51" fmla="*/ 1842 h 2074"/>
              <a:gd name="T52" fmla="*/ 2714 w 4624"/>
              <a:gd name="T53" fmla="*/ 1823 h 2074"/>
              <a:gd name="T54" fmla="*/ 2883 w 4624"/>
              <a:gd name="T55" fmla="*/ 1845 h 2074"/>
              <a:gd name="T56" fmla="*/ 3093 w 4624"/>
              <a:gd name="T57" fmla="*/ 1859 h 2074"/>
              <a:gd name="T58" fmla="*/ 3474 w 4624"/>
              <a:gd name="T59" fmla="*/ 1830 h 2074"/>
              <a:gd name="T60" fmla="*/ 3505 w 4624"/>
              <a:gd name="T61" fmla="*/ 1845 h 2074"/>
              <a:gd name="T62" fmla="*/ 3642 w 4624"/>
              <a:gd name="T63" fmla="*/ 2008 h 2074"/>
              <a:gd name="T64" fmla="*/ 4004 w 4624"/>
              <a:gd name="T65" fmla="*/ 1771 h 2074"/>
              <a:gd name="T66" fmla="*/ 4107 w 4624"/>
              <a:gd name="T67" fmla="*/ 1626 h 2074"/>
              <a:gd name="T68" fmla="*/ 4270 w 4624"/>
              <a:gd name="T69" fmla="*/ 1303 h 2074"/>
              <a:gd name="T70" fmla="*/ 4345 w 4624"/>
              <a:gd name="T71" fmla="*/ 938 h 2074"/>
              <a:gd name="T72" fmla="*/ 4308 w 4624"/>
              <a:gd name="T73" fmla="*/ 780 h 2074"/>
              <a:gd name="T74" fmla="*/ 4314 w 4624"/>
              <a:gd name="T75" fmla="*/ 559 h 2074"/>
              <a:gd name="T76" fmla="*/ 4484 w 4624"/>
              <a:gd name="T77" fmla="*/ 377 h 2074"/>
              <a:gd name="T78" fmla="*/ 4624 w 4624"/>
              <a:gd name="T79" fmla="*/ 351 h 2074"/>
              <a:gd name="T80" fmla="*/ 4231 w 4624"/>
              <a:gd name="T81" fmla="*/ 0 h 2074"/>
              <a:gd name="T82" fmla="*/ 3981 w 4624"/>
              <a:gd name="T83" fmla="*/ 262 h 2074"/>
              <a:gd name="T84" fmla="*/ 3843 w 4624"/>
              <a:gd name="T85" fmla="*/ 388 h 2074"/>
              <a:gd name="T86" fmla="*/ 3698 w 4624"/>
              <a:gd name="T87" fmla="*/ 501 h 20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24" h="2074">
                <a:moveTo>
                  <a:pt x="3698" y="501"/>
                </a:moveTo>
                <a:cubicBezTo>
                  <a:pt x="3672" y="726"/>
                  <a:pt x="3672" y="728"/>
                  <a:pt x="3438" y="782"/>
                </a:cubicBezTo>
                <a:cubicBezTo>
                  <a:pt x="3311" y="812"/>
                  <a:pt x="2819" y="864"/>
                  <a:pt x="2718" y="843"/>
                </a:cubicBezTo>
                <a:cubicBezTo>
                  <a:pt x="2519" y="800"/>
                  <a:pt x="2862" y="791"/>
                  <a:pt x="2253" y="765"/>
                </a:cubicBezTo>
                <a:cubicBezTo>
                  <a:pt x="2058" y="757"/>
                  <a:pt x="2087" y="779"/>
                  <a:pt x="2033" y="812"/>
                </a:cubicBezTo>
                <a:cubicBezTo>
                  <a:pt x="1814" y="951"/>
                  <a:pt x="1407" y="877"/>
                  <a:pt x="1182" y="765"/>
                </a:cubicBezTo>
                <a:cubicBezTo>
                  <a:pt x="973" y="662"/>
                  <a:pt x="1006" y="545"/>
                  <a:pt x="916" y="502"/>
                </a:cubicBezTo>
                <a:cubicBezTo>
                  <a:pt x="807" y="450"/>
                  <a:pt x="890" y="530"/>
                  <a:pt x="769" y="426"/>
                </a:cubicBezTo>
                <a:cubicBezTo>
                  <a:pt x="715" y="380"/>
                  <a:pt x="709" y="407"/>
                  <a:pt x="664" y="353"/>
                </a:cubicBezTo>
                <a:cubicBezTo>
                  <a:pt x="639" y="324"/>
                  <a:pt x="643" y="303"/>
                  <a:pt x="604" y="260"/>
                </a:cubicBezTo>
                <a:cubicBezTo>
                  <a:pt x="492" y="310"/>
                  <a:pt x="660" y="279"/>
                  <a:pt x="449" y="367"/>
                </a:cubicBezTo>
                <a:lnTo>
                  <a:pt x="466" y="477"/>
                </a:lnTo>
                <a:cubicBezTo>
                  <a:pt x="347" y="563"/>
                  <a:pt x="407" y="484"/>
                  <a:pt x="341" y="638"/>
                </a:cubicBezTo>
                <a:cubicBezTo>
                  <a:pt x="278" y="788"/>
                  <a:pt x="358" y="712"/>
                  <a:pt x="327" y="865"/>
                </a:cubicBezTo>
                <a:cubicBezTo>
                  <a:pt x="240" y="1290"/>
                  <a:pt x="275" y="1177"/>
                  <a:pt x="87" y="1198"/>
                </a:cubicBezTo>
                <a:cubicBezTo>
                  <a:pt x="156" y="1284"/>
                  <a:pt x="174" y="1197"/>
                  <a:pt x="226" y="1336"/>
                </a:cubicBezTo>
                <a:cubicBezTo>
                  <a:pt x="131" y="1439"/>
                  <a:pt x="131" y="1294"/>
                  <a:pt x="52" y="1487"/>
                </a:cubicBezTo>
                <a:cubicBezTo>
                  <a:pt x="0" y="1613"/>
                  <a:pt x="14" y="1621"/>
                  <a:pt x="93" y="1688"/>
                </a:cubicBezTo>
                <a:cubicBezTo>
                  <a:pt x="215" y="1792"/>
                  <a:pt x="110" y="1932"/>
                  <a:pt x="451" y="1978"/>
                </a:cubicBezTo>
                <a:cubicBezTo>
                  <a:pt x="554" y="1793"/>
                  <a:pt x="543" y="1932"/>
                  <a:pt x="778" y="1915"/>
                </a:cubicBezTo>
                <a:cubicBezTo>
                  <a:pt x="819" y="1851"/>
                  <a:pt x="789" y="1867"/>
                  <a:pt x="846" y="1810"/>
                </a:cubicBezTo>
                <a:cubicBezTo>
                  <a:pt x="983" y="1811"/>
                  <a:pt x="1110" y="1839"/>
                  <a:pt x="1244" y="1857"/>
                </a:cubicBezTo>
                <a:cubicBezTo>
                  <a:pt x="1422" y="1880"/>
                  <a:pt x="1280" y="1902"/>
                  <a:pt x="1411" y="1899"/>
                </a:cubicBezTo>
                <a:cubicBezTo>
                  <a:pt x="1502" y="1897"/>
                  <a:pt x="1540" y="1858"/>
                  <a:pt x="1601" y="1841"/>
                </a:cubicBezTo>
                <a:cubicBezTo>
                  <a:pt x="1959" y="1744"/>
                  <a:pt x="2010" y="1817"/>
                  <a:pt x="2149" y="1826"/>
                </a:cubicBezTo>
                <a:cubicBezTo>
                  <a:pt x="2244" y="1832"/>
                  <a:pt x="2282" y="1822"/>
                  <a:pt x="2383" y="1842"/>
                </a:cubicBezTo>
                <a:cubicBezTo>
                  <a:pt x="2625" y="1889"/>
                  <a:pt x="2601" y="1771"/>
                  <a:pt x="2714" y="1823"/>
                </a:cubicBezTo>
                <a:cubicBezTo>
                  <a:pt x="2819" y="1871"/>
                  <a:pt x="2755" y="1854"/>
                  <a:pt x="2883" y="1845"/>
                </a:cubicBezTo>
                <a:cubicBezTo>
                  <a:pt x="2987" y="1838"/>
                  <a:pt x="3008" y="1865"/>
                  <a:pt x="3093" y="1859"/>
                </a:cubicBezTo>
                <a:cubicBezTo>
                  <a:pt x="3323" y="1841"/>
                  <a:pt x="3199" y="1684"/>
                  <a:pt x="3474" y="1830"/>
                </a:cubicBezTo>
                <a:lnTo>
                  <a:pt x="3505" y="1845"/>
                </a:lnTo>
                <a:cubicBezTo>
                  <a:pt x="3651" y="1902"/>
                  <a:pt x="3604" y="1835"/>
                  <a:pt x="3642" y="2008"/>
                </a:cubicBezTo>
                <a:cubicBezTo>
                  <a:pt x="4110" y="2074"/>
                  <a:pt x="3958" y="1962"/>
                  <a:pt x="4004" y="1771"/>
                </a:cubicBezTo>
                <a:cubicBezTo>
                  <a:pt x="4016" y="1718"/>
                  <a:pt x="4064" y="1675"/>
                  <a:pt x="4107" y="1626"/>
                </a:cubicBezTo>
                <a:cubicBezTo>
                  <a:pt x="4224" y="1492"/>
                  <a:pt x="4221" y="1493"/>
                  <a:pt x="4270" y="1303"/>
                </a:cubicBezTo>
                <a:cubicBezTo>
                  <a:pt x="4293" y="1214"/>
                  <a:pt x="4389" y="1027"/>
                  <a:pt x="4345" y="938"/>
                </a:cubicBezTo>
                <a:cubicBezTo>
                  <a:pt x="4304" y="852"/>
                  <a:pt x="4277" y="895"/>
                  <a:pt x="4308" y="780"/>
                </a:cubicBezTo>
                <a:cubicBezTo>
                  <a:pt x="4345" y="642"/>
                  <a:pt x="4286" y="695"/>
                  <a:pt x="4314" y="559"/>
                </a:cubicBezTo>
                <a:cubicBezTo>
                  <a:pt x="4479" y="483"/>
                  <a:pt x="4419" y="590"/>
                  <a:pt x="4484" y="377"/>
                </a:cubicBezTo>
                <a:lnTo>
                  <a:pt x="4624" y="351"/>
                </a:lnTo>
                <a:cubicBezTo>
                  <a:pt x="4610" y="55"/>
                  <a:pt x="4502" y="15"/>
                  <a:pt x="4231" y="0"/>
                </a:cubicBezTo>
                <a:cubicBezTo>
                  <a:pt x="4153" y="72"/>
                  <a:pt x="4169" y="101"/>
                  <a:pt x="3981" y="262"/>
                </a:cubicBezTo>
                <a:cubicBezTo>
                  <a:pt x="3882" y="347"/>
                  <a:pt x="3905" y="267"/>
                  <a:pt x="3843" y="388"/>
                </a:cubicBezTo>
                <a:cubicBezTo>
                  <a:pt x="3772" y="528"/>
                  <a:pt x="3808" y="435"/>
                  <a:pt x="3698" y="501"/>
                </a:cubicBezTo>
                <a:close/>
              </a:path>
            </a:pathLst>
          </a:custGeom>
          <a:solidFill>
            <a:srgbClr val="D9E1F2"/>
          </a:solidFill>
          <a:ln w="9525">
            <a:solidFill>
              <a:srgbClr val="000000"/>
            </a:solidFill>
            <a:round/>
            <a:headEnd/>
            <a:tailEnd/>
          </a:ln>
        </xdr:spPr>
      </xdr:sp>
      <xdr:sp macro="[0]!seleccionarEstado" textlink="">
        <xdr:nvSpPr>
          <xdr:cNvPr id="5" name="Tuluá">
            <a:extLst>
              <a:ext uri="{FF2B5EF4-FFF2-40B4-BE49-F238E27FC236}">
                <a16:creationId xmlns:a16="http://schemas.microsoft.com/office/drawing/2014/main" id="{25C6A069-F344-44BD-B26B-05C5F1B56D80}"/>
              </a:ext>
            </a:extLst>
          </xdr:cNvPr>
          <xdr:cNvSpPr>
            <a:spLocks/>
          </xdr:cNvSpPr>
        </xdr:nvSpPr>
        <xdr:spPr bwMode="auto">
          <a:xfrm>
            <a:off x="9563100" y="3629025"/>
            <a:ext cx="1743075" cy="990600"/>
          </a:xfrm>
          <a:custGeom>
            <a:avLst/>
            <a:gdLst>
              <a:gd name="T0" fmla="*/ 1498 w 4141"/>
              <a:gd name="T1" fmla="*/ 558 h 2353"/>
              <a:gd name="T2" fmla="*/ 1137 w 4141"/>
              <a:gd name="T3" fmla="*/ 382 h 2353"/>
              <a:gd name="T4" fmla="*/ 848 w 4141"/>
              <a:gd name="T5" fmla="*/ 296 h 2353"/>
              <a:gd name="T6" fmla="*/ 697 w 4141"/>
              <a:gd name="T7" fmla="*/ 247 h 2353"/>
              <a:gd name="T8" fmla="*/ 587 w 4141"/>
              <a:gd name="T9" fmla="*/ 151 h 2353"/>
              <a:gd name="T10" fmla="*/ 559 w 4141"/>
              <a:gd name="T11" fmla="*/ 333 h 2353"/>
              <a:gd name="T12" fmla="*/ 394 w 4141"/>
              <a:gd name="T13" fmla="*/ 408 h 2353"/>
              <a:gd name="T14" fmla="*/ 297 w 4141"/>
              <a:gd name="T15" fmla="*/ 575 h 2353"/>
              <a:gd name="T16" fmla="*/ 163 w 4141"/>
              <a:gd name="T17" fmla="*/ 473 h 2353"/>
              <a:gd name="T18" fmla="*/ 105 w 4141"/>
              <a:gd name="T19" fmla="*/ 580 h 2353"/>
              <a:gd name="T20" fmla="*/ 0 w 4141"/>
              <a:gd name="T21" fmla="*/ 680 h 2353"/>
              <a:gd name="T22" fmla="*/ 84 w 4141"/>
              <a:gd name="T23" fmla="*/ 812 h 2353"/>
              <a:gd name="T24" fmla="*/ 78 w 4141"/>
              <a:gd name="T25" fmla="*/ 978 h 2353"/>
              <a:gd name="T26" fmla="*/ 649 w 4141"/>
              <a:gd name="T27" fmla="*/ 1074 h 2353"/>
              <a:gd name="T28" fmla="*/ 977 w 4141"/>
              <a:gd name="T29" fmla="*/ 1078 h 2353"/>
              <a:gd name="T30" fmla="*/ 1174 w 4141"/>
              <a:gd name="T31" fmla="*/ 1220 h 2353"/>
              <a:gd name="T32" fmla="*/ 1324 w 4141"/>
              <a:gd name="T33" fmla="*/ 1167 h 2353"/>
              <a:gd name="T34" fmla="*/ 1350 w 4141"/>
              <a:gd name="T35" fmla="*/ 1337 h 2353"/>
              <a:gd name="T36" fmla="*/ 1467 w 4141"/>
              <a:gd name="T37" fmla="*/ 1439 h 2353"/>
              <a:gd name="T38" fmla="*/ 1863 w 4141"/>
              <a:gd name="T39" fmla="*/ 1728 h 2353"/>
              <a:gd name="T40" fmla="*/ 1928 w 4141"/>
              <a:gd name="T41" fmla="*/ 1945 h 2353"/>
              <a:gd name="T42" fmla="*/ 1958 w 4141"/>
              <a:gd name="T43" fmla="*/ 2180 h 2353"/>
              <a:gd name="T44" fmla="*/ 2494 w 4141"/>
              <a:gd name="T45" fmla="*/ 2288 h 2353"/>
              <a:gd name="T46" fmla="*/ 3030 w 4141"/>
              <a:gd name="T47" fmla="*/ 2205 h 2353"/>
              <a:gd name="T48" fmla="*/ 3555 w 4141"/>
              <a:gd name="T49" fmla="*/ 2091 h 2353"/>
              <a:gd name="T50" fmla="*/ 3861 w 4141"/>
              <a:gd name="T51" fmla="*/ 2073 h 2353"/>
              <a:gd name="T52" fmla="*/ 4141 w 4141"/>
              <a:gd name="T53" fmla="*/ 2118 h 2353"/>
              <a:gd name="T54" fmla="*/ 4034 w 4141"/>
              <a:gd name="T55" fmla="*/ 1754 h 2353"/>
              <a:gd name="T56" fmla="*/ 3957 w 4141"/>
              <a:gd name="T57" fmla="*/ 1608 h 2353"/>
              <a:gd name="T58" fmla="*/ 3980 w 4141"/>
              <a:gd name="T59" fmla="*/ 1433 h 2353"/>
              <a:gd name="T60" fmla="*/ 3872 w 4141"/>
              <a:gd name="T61" fmla="*/ 1283 h 2353"/>
              <a:gd name="T62" fmla="*/ 3876 w 4141"/>
              <a:gd name="T63" fmla="*/ 1045 h 2353"/>
              <a:gd name="T64" fmla="*/ 3505 w 4141"/>
              <a:gd name="T65" fmla="*/ 868 h 2353"/>
              <a:gd name="T66" fmla="*/ 3521 w 4141"/>
              <a:gd name="T67" fmla="*/ 268 h 2353"/>
              <a:gd name="T68" fmla="*/ 3377 w 4141"/>
              <a:gd name="T69" fmla="*/ 110 h 2353"/>
              <a:gd name="T70" fmla="*/ 3125 w 4141"/>
              <a:gd name="T71" fmla="*/ 17 h 2353"/>
              <a:gd name="T72" fmla="*/ 2984 w 4141"/>
              <a:gd name="T73" fmla="*/ 228 h 2353"/>
              <a:gd name="T74" fmla="*/ 2940 w 4141"/>
              <a:gd name="T75" fmla="*/ 361 h 2353"/>
              <a:gd name="T76" fmla="*/ 2672 w 4141"/>
              <a:gd name="T77" fmla="*/ 669 h 2353"/>
              <a:gd name="T78" fmla="*/ 2509 w 4141"/>
              <a:gd name="T79" fmla="*/ 683 h 2353"/>
              <a:gd name="T80" fmla="*/ 1840 w 4141"/>
              <a:gd name="T81" fmla="*/ 932 h 2353"/>
              <a:gd name="T82" fmla="*/ 1621 w 4141"/>
              <a:gd name="T83" fmla="*/ 807 h 2353"/>
              <a:gd name="T84" fmla="*/ 1554 w 4141"/>
              <a:gd name="T85" fmla="*/ 699 h 2353"/>
              <a:gd name="T86" fmla="*/ 1498 w 4141"/>
              <a:gd name="T87" fmla="*/ 558 h 23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141" h="2353">
                <a:moveTo>
                  <a:pt x="1498" y="558"/>
                </a:moveTo>
                <a:cubicBezTo>
                  <a:pt x="1317" y="492"/>
                  <a:pt x="1145" y="589"/>
                  <a:pt x="1137" y="382"/>
                </a:cubicBezTo>
                <a:cubicBezTo>
                  <a:pt x="834" y="366"/>
                  <a:pt x="1023" y="327"/>
                  <a:pt x="848" y="296"/>
                </a:cubicBezTo>
                <a:cubicBezTo>
                  <a:pt x="774" y="283"/>
                  <a:pt x="767" y="314"/>
                  <a:pt x="697" y="247"/>
                </a:cubicBezTo>
                <a:cubicBezTo>
                  <a:pt x="616" y="169"/>
                  <a:pt x="702" y="186"/>
                  <a:pt x="587" y="151"/>
                </a:cubicBezTo>
                <a:cubicBezTo>
                  <a:pt x="552" y="200"/>
                  <a:pt x="563" y="280"/>
                  <a:pt x="559" y="333"/>
                </a:cubicBezTo>
                <a:cubicBezTo>
                  <a:pt x="499" y="372"/>
                  <a:pt x="464" y="373"/>
                  <a:pt x="394" y="408"/>
                </a:cubicBezTo>
                <a:cubicBezTo>
                  <a:pt x="290" y="461"/>
                  <a:pt x="350" y="468"/>
                  <a:pt x="297" y="575"/>
                </a:cubicBezTo>
                <a:cubicBezTo>
                  <a:pt x="171" y="564"/>
                  <a:pt x="229" y="563"/>
                  <a:pt x="163" y="473"/>
                </a:cubicBezTo>
                <a:cubicBezTo>
                  <a:pt x="129" y="528"/>
                  <a:pt x="150" y="531"/>
                  <a:pt x="105" y="580"/>
                </a:cubicBezTo>
                <a:cubicBezTo>
                  <a:pt x="66" y="620"/>
                  <a:pt x="44" y="612"/>
                  <a:pt x="0" y="680"/>
                </a:cubicBezTo>
                <a:cubicBezTo>
                  <a:pt x="56" y="766"/>
                  <a:pt x="74" y="703"/>
                  <a:pt x="84" y="812"/>
                </a:cubicBezTo>
                <a:cubicBezTo>
                  <a:pt x="88" y="854"/>
                  <a:pt x="73" y="921"/>
                  <a:pt x="78" y="978"/>
                </a:cubicBezTo>
                <a:cubicBezTo>
                  <a:pt x="383" y="1003"/>
                  <a:pt x="311" y="1158"/>
                  <a:pt x="649" y="1074"/>
                </a:cubicBezTo>
                <a:cubicBezTo>
                  <a:pt x="781" y="1041"/>
                  <a:pt x="850" y="1071"/>
                  <a:pt x="977" y="1078"/>
                </a:cubicBezTo>
                <a:cubicBezTo>
                  <a:pt x="1110" y="1085"/>
                  <a:pt x="1133" y="1080"/>
                  <a:pt x="1174" y="1220"/>
                </a:cubicBezTo>
                <a:cubicBezTo>
                  <a:pt x="1222" y="1157"/>
                  <a:pt x="1216" y="1163"/>
                  <a:pt x="1324" y="1167"/>
                </a:cubicBezTo>
                <a:lnTo>
                  <a:pt x="1350" y="1337"/>
                </a:lnTo>
                <a:cubicBezTo>
                  <a:pt x="1424" y="1390"/>
                  <a:pt x="1434" y="1348"/>
                  <a:pt x="1467" y="1439"/>
                </a:cubicBezTo>
                <a:cubicBezTo>
                  <a:pt x="1517" y="1578"/>
                  <a:pt x="1438" y="1647"/>
                  <a:pt x="1863" y="1728"/>
                </a:cubicBezTo>
                <a:cubicBezTo>
                  <a:pt x="1893" y="1857"/>
                  <a:pt x="1908" y="1824"/>
                  <a:pt x="1928" y="1945"/>
                </a:cubicBezTo>
                <a:cubicBezTo>
                  <a:pt x="1941" y="2024"/>
                  <a:pt x="1937" y="2120"/>
                  <a:pt x="1958" y="2180"/>
                </a:cubicBezTo>
                <a:cubicBezTo>
                  <a:pt x="2030" y="2214"/>
                  <a:pt x="2381" y="2263"/>
                  <a:pt x="2494" y="2288"/>
                </a:cubicBezTo>
                <a:cubicBezTo>
                  <a:pt x="2795" y="2353"/>
                  <a:pt x="2621" y="2168"/>
                  <a:pt x="3030" y="2205"/>
                </a:cubicBezTo>
                <a:cubicBezTo>
                  <a:pt x="3521" y="2249"/>
                  <a:pt x="3272" y="2133"/>
                  <a:pt x="3555" y="2091"/>
                </a:cubicBezTo>
                <a:cubicBezTo>
                  <a:pt x="3666" y="2075"/>
                  <a:pt x="3768" y="2088"/>
                  <a:pt x="3861" y="2073"/>
                </a:cubicBezTo>
                <a:cubicBezTo>
                  <a:pt x="3973" y="2055"/>
                  <a:pt x="4056" y="2079"/>
                  <a:pt x="4141" y="2118"/>
                </a:cubicBezTo>
                <a:cubicBezTo>
                  <a:pt x="4140" y="1920"/>
                  <a:pt x="4117" y="1895"/>
                  <a:pt x="4034" y="1754"/>
                </a:cubicBezTo>
                <a:cubicBezTo>
                  <a:pt x="4014" y="1719"/>
                  <a:pt x="3970" y="1653"/>
                  <a:pt x="3957" y="1608"/>
                </a:cubicBezTo>
                <a:cubicBezTo>
                  <a:pt x="3924" y="1489"/>
                  <a:pt x="3966" y="1535"/>
                  <a:pt x="3980" y="1433"/>
                </a:cubicBezTo>
                <a:cubicBezTo>
                  <a:pt x="3927" y="1363"/>
                  <a:pt x="3893" y="1381"/>
                  <a:pt x="3872" y="1283"/>
                </a:cubicBezTo>
                <a:cubicBezTo>
                  <a:pt x="3851" y="1182"/>
                  <a:pt x="3876" y="1129"/>
                  <a:pt x="3876" y="1045"/>
                </a:cubicBezTo>
                <a:cubicBezTo>
                  <a:pt x="3878" y="825"/>
                  <a:pt x="3658" y="874"/>
                  <a:pt x="3505" y="868"/>
                </a:cubicBezTo>
                <a:cubicBezTo>
                  <a:pt x="3339" y="290"/>
                  <a:pt x="3482" y="364"/>
                  <a:pt x="3521" y="268"/>
                </a:cubicBezTo>
                <a:cubicBezTo>
                  <a:pt x="3377" y="184"/>
                  <a:pt x="3431" y="278"/>
                  <a:pt x="3377" y="110"/>
                </a:cubicBezTo>
                <a:cubicBezTo>
                  <a:pt x="3342" y="0"/>
                  <a:pt x="3242" y="16"/>
                  <a:pt x="3125" y="17"/>
                </a:cubicBezTo>
                <a:cubicBezTo>
                  <a:pt x="3073" y="245"/>
                  <a:pt x="3063" y="119"/>
                  <a:pt x="2984" y="228"/>
                </a:cubicBezTo>
                <a:cubicBezTo>
                  <a:pt x="2951" y="274"/>
                  <a:pt x="2961" y="307"/>
                  <a:pt x="2940" y="361"/>
                </a:cubicBezTo>
                <a:cubicBezTo>
                  <a:pt x="2933" y="379"/>
                  <a:pt x="2782" y="647"/>
                  <a:pt x="2672" y="669"/>
                </a:cubicBezTo>
                <a:cubicBezTo>
                  <a:pt x="2614" y="681"/>
                  <a:pt x="2568" y="671"/>
                  <a:pt x="2509" y="683"/>
                </a:cubicBezTo>
                <a:cubicBezTo>
                  <a:pt x="1777" y="828"/>
                  <a:pt x="2225" y="875"/>
                  <a:pt x="1840" y="932"/>
                </a:cubicBezTo>
                <a:cubicBezTo>
                  <a:pt x="1634" y="962"/>
                  <a:pt x="1689" y="955"/>
                  <a:pt x="1621" y="807"/>
                </a:cubicBezTo>
                <a:cubicBezTo>
                  <a:pt x="1601" y="762"/>
                  <a:pt x="1576" y="745"/>
                  <a:pt x="1554" y="699"/>
                </a:cubicBezTo>
                <a:cubicBezTo>
                  <a:pt x="1527" y="641"/>
                  <a:pt x="1529" y="616"/>
                  <a:pt x="1498" y="558"/>
                </a:cubicBezTo>
                <a:close/>
              </a:path>
            </a:pathLst>
          </a:custGeom>
          <a:solidFill>
            <a:srgbClr val="D9E1F2"/>
          </a:solidFill>
          <a:ln w="9525">
            <a:solidFill>
              <a:srgbClr val="000000"/>
            </a:solidFill>
            <a:round/>
            <a:headEnd/>
            <a:tailEnd/>
          </a:ln>
        </xdr:spPr>
      </xdr:sp>
      <xdr:sp macro="[0]!seleccionarEstado" textlink="">
        <xdr:nvSpPr>
          <xdr:cNvPr id="6" name="Calima">
            <a:extLst>
              <a:ext uri="{FF2B5EF4-FFF2-40B4-BE49-F238E27FC236}">
                <a16:creationId xmlns:a16="http://schemas.microsoft.com/office/drawing/2014/main" id="{09C92A4F-2467-40F7-AC76-49D8F5B41844}"/>
              </a:ext>
            </a:extLst>
          </xdr:cNvPr>
          <xdr:cNvSpPr>
            <a:spLocks/>
          </xdr:cNvSpPr>
        </xdr:nvSpPr>
        <xdr:spPr bwMode="auto">
          <a:xfrm>
            <a:off x="7448550" y="3962400"/>
            <a:ext cx="1819275" cy="762000"/>
          </a:xfrm>
          <a:custGeom>
            <a:avLst/>
            <a:gdLst>
              <a:gd name="T0" fmla="*/ 2354 w 4307"/>
              <a:gd name="T1" fmla="*/ 333 h 1793"/>
              <a:gd name="T2" fmla="*/ 2023 w 4307"/>
              <a:gd name="T3" fmla="*/ 408 h 1793"/>
              <a:gd name="T4" fmla="*/ 1703 w 4307"/>
              <a:gd name="T5" fmla="*/ 528 h 1793"/>
              <a:gd name="T6" fmla="*/ 1373 w 4307"/>
              <a:gd name="T7" fmla="*/ 606 h 1793"/>
              <a:gd name="T8" fmla="*/ 1003 w 4307"/>
              <a:gd name="T9" fmla="*/ 605 h 1793"/>
              <a:gd name="T10" fmla="*/ 712 w 4307"/>
              <a:gd name="T11" fmla="*/ 493 h 1793"/>
              <a:gd name="T12" fmla="*/ 259 w 4307"/>
              <a:gd name="T13" fmla="*/ 251 h 1793"/>
              <a:gd name="T14" fmla="*/ 0 w 4307"/>
              <a:gd name="T15" fmla="*/ 502 h 1793"/>
              <a:gd name="T16" fmla="*/ 286 w 4307"/>
              <a:gd name="T17" fmla="*/ 1003 h 1793"/>
              <a:gd name="T18" fmla="*/ 640 w 4307"/>
              <a:gd name="T19" fmla="*/ 1443 h 1793"/>
              <a:gd name="T20" fmla="*/ 900 w 4307"/>
              <a:gd name="T21" fmla="*/ 1562 h 1793"/>
              <a:gd name="T22" fmla="*/ 1212 w 4307"/>
              <a:gd name="T23" fmla="*/ 1653 h 1793"/>
              <a:gd name="T24" fmla="*/ 1586 w 4307"/>
              <a:gd name="T25" fmla="*/ 1648 h 1793"/>
              <a:gd name="T26" fmla="*/ 2018 w 4307"/>
              <a:gd name="T27" fmla="*/ 1738 h 1793"/>
              <a:gd name="T28" fmla="*/ 2500 w 4307"/>
              <a:gd name="T29" fmla="*/ 1522 h 1793"/>
              <a:gd name="T30" fmla="*/ 2729 w 4307"/>
              <a:gd name="T31" fmla="*/ 1615 h 1793"/>
              <a:gd name="T32" fmla="*/ 2976 w 4307"/>
              <a:gd name="T33" fmla="*/ 1582 h 1793"/>
              <a:gd name="T34" fmla="*/ 3103 w 4307"/>
              <a:gd name="T35" fmla="*/ 1647 h 1793"/>
              <a:gd name="T36" fmla="*/ 3221 w 4307"/>
              <a:gd name="T37" fmla="*/ 1619 h 1793"/>
              <a:gd name="T38" fmla="*/ 3431 w 4307"/>
              <a:gd name="T39" fmla="*/ 1609 h 1793"/>
              <a:gd name="T40" fmla="*/ 3462 w 4307"/>
              <a:gd name="T41" fmla="*/ 1595 h 1793"/>
              <a:gd name="T42" fmla="*/ 3821 w 4307"/>
              <a:gd name="T43" fmla="*/ 1229 h 1793"/>
              <a:gd name="T44" fmla="*/ 4158 w 4307"/>
              <a:gd name="T45" fmla="*/ 1051 h 1793"/>
              <a:gd name="T46" fmla="*/ 4307 w 4307"/>
              <a:gd name="T47" fmla="*/ 902 h 1793"/>
              <a:gd name="T48" fmla="*/ 4048 w 4307"/>
              <a:gd name="T49" fmla="*/ 704 h 1793"/>
              <a:gd name="T50" fmla="*/ 3954 w 4307"/>
              <a:gd name="T51" fmla="*/ 30 h 1793"/>
              <a:gd name="T52" fmla="*/ 3586 w 4307"/>
              <a:gd name="T53" fmla="*/ 116 h 1793"/>
              <a:gd name="T54" fmla="*/ 3437 w 4307"/>
              <a:gd name="T55" fmla="*/ 138 h 1793"/>
              <a:gd name="T56" fmla="*/ 3059 w 4307"/>
              <a:gd name="T57" fmla="*/ 491 h 1793"/>
              <a:gd name="T58" fmla="*/ 2354 w 4307"/>
              <a:gd name="T59" fmla="*/ 333 h 17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4307" h="1793">
                <a:moveTo>
                  <a:pt x="2354" y="333"/>
                </a:moveTo>
                <a:cubicBezTo>
                  <a:pt x="2233" y="332"/>
                  <a:pt x="2122" y="365"/>
                  <a:pt x="2023" y="408"/>
                </a:cubicBezTo>
                <a:cubicBezTo>
                  <a:pt x="1906" y="459"/>
                  <a:pt x="1836" y="480"/>
                  <a:pt x="1703" y="528"/>
                </a:cubicBezTo>
                <a:cubicBezTo>
                  <a:pt x="1548" y="584"/>
                  <a:pt x="1564" y="623"/>
                  <a:pt x="1373" y="606"/>
                </a:cubicBezTo>
                <a:cubicBezTo>
                  <a:pt x="1177" y="588"/>
                  <a:pt x="1174" y="563"/>
                  <a:pt x="1003" y="605"/>
                </a:cubicBezTo>
                <a:cubicBezTo>
                  <a:pt x="811" y="404"/>
                  <a:pt x="938" y="472"/>
                  <a:pt x="712" y="493"/>
                </a:cubicBezTo>
                <a:cubicBezTo>
                  <a:pt x="414" y="521"/>
                  <a:pt x="684" y="70"/>
                  <a:pt x="259" y="251"/>
                </a:cubicBezTo>
                <a:cubicBezTo>
                  <a:pt x="166" y="527"/>
                  <a:pt x="270" y="513"/>
                  <a:pt x="0" y="502"/>
                </a:cubicBezTo>
                <a:cubicBezTo>
                  <a:pt x="27" y="681"/>
                  <a:pt x="182" y="930"/>
                  <a:pt x="286" y="1003"/>
                </a:cubicBezTo>
                <a:cubicBezTo>
                  <a:pt x="458" y="1125"/>
                  <a:pt x="473" y="1362"/>
                  <a:pt x="640" y="1443"/>
                </a:cubicBezTo>
                <a:cubicBezTo>
                  <a:pt x="726" y="1485"/>
                  <a:pt x="826" y="1510"/>
                  <a:pt x="900" y="1562"/>
                </a:cubicBezTo>
                <a:cubicBezTo>
                  <a:pt x="1024" y="1649"/>
                  <a:pt x="1047" y="1626"/>
                  <a:pt x="1212" y="1653"/>
                </a:cubicBezTo>
                <a:cubicBezTo>
                  <a:pt x="1334" y="1673"/>
                  <a:pt x="1471" y="1652"/>
                  <a:pt x="1586" y="1648"/>
                </a:cubicBezTo>
                <a:cubicBezTo>
                  <a:pt x="1863" y="1637"/>
                  <a:pt x="1923" y="1398"/>
                  <a:pt x="2018" y="1738"/>
                </a:cubicBezTo>
                <a:cubicBezTo>
                  <a:pt x="2331" y="1746"/>
                  <a:pt x="2384" y="1557"/>
                  <a:pt x="2500" y="1522"/>
                </a:cubicBezTo>
                <a:cubicBezTo>
                  <a:pt x="2614" y="1487"/>
                  <a:pt x="2662" y="1576"/>
                  <a:pt x="2729" y="1615"/>
                </a:cubicBezTo>
                <a:cubicBezTo>
                  <a:pt x="2864" y="1696"/>
                  <a:pt x="2870" y="1620"/>
                  <a:pt x="2976" y="1582"/>
                </a:cubicBezTo>
                <a:cubicBezTo>
                  <a:pt x="3071" y="1627"/>
                  <a:pt x="2999" y="1623"/>
                  <a:pt x="3103" y="1647"/>
                </a:cubicBezTo>
                <a:cubicBezTo>
                  <a:pt x="3216" y="1674"/>
                  <a:pt x="3168" y="1646"/>
                  <a:pt x="3221" y="1619"/>
                </a:cubicBezTo>
                <a:cubicBezTo>
                  <a:pt x="3368" y="1546"/>
                  <a:pt x="3307" y="1653"/>
                  <a:pt x="3431" y="1609"/>
                </a:cubicBezTo>
                <a:lnTo>
                  <a:pt x="3462" y="1595"/>
                </a:lnTo>
                <a:cubicBezTo>
                  <a:pt x="3763" y="1793"/>
                  <a:pt x="3618" y="1473"/>
                  <a:pt x="3821" y="1229"/>
                </a:cubicBezTo>
                <a:cubicBezTo>
                  <a:pt x="3964" y="1056"/>
                  <a:pt x="3909" y="979"/>
                  <a:pt x="4158" y="1051"/>
                </a:cubicBezTo>
                <a:cubicBezTo>
                  <a:pt x="4232" y="963"/>
                  <a:pt x="4194" y="970"/>
                  <a:pt x="4307" y="902"/>
                </a:cubicBezTo>
                <a:cubicBezTo>
                  <a:pt x="4143" y="693"/>
                  <a:pt x="4098" y="780"/>
                  <a:pt x="4048" y="704"/>
                </a:cubicBezTo>
                <a:cubicBezTo>
                  <a:pt x="3987" y="613"/>
                  <a:pt x="4295" y="104"/>
                  <a:pt x="3954" y="30"/>
                </a:cubicBezTo>
                <a:cubicBezTo>
                  <a:pt x="3814" y="0"/>
                  <a:pt x="3604" y="111"/>
                  <a:pt x="3586" y="116"/>
                </a:cubicBezTo>
                <a:cubicBezTo>
                  <a:pt x="3439" y="152"/>
                  <a:pt x="3548" y="71"/>
                  <a:pt x="3437" y="138"/>
                </a:cubicBezTo>
                <a:cubicBezTo>
                  <a:pt x="3172" y="299"/>
                  <a:pt x="3274" y="363"/>
                  <a:pt x="3059" y="491"/>
                </a:cubicBezTo>
                <a:cubicBezTo>
                  <a:pt x="2808" y="640"/>
                  <a:pt x="2979" y="346"/>
                  <a:pt x="2354" y="333"/>
                </a:cubicBezTo>
                <a:close/>
              </a:path>
            </a:pathLst>
          </a:custGeom>
          <a:solidFill>
            <a:srgbClr val="D9E1F2"/>
          </a:solidFill>
          <a:ln w="9525">
            <a:solidFill>
              <a:srgbClr val="000000"/>
            </a:solidFill>
            <a:round/>
            <a:headEnd/>
            <a:tailEnd/>
          </a:ln>
        </xdr:spPr>
      </xdr:sp>
      <xdr:sp macro="[0]!seleccionarEstado" textlink="">
        <xdr:nvSpPr>
          <xdr:cNvPr id="7" name="Dagua">
            <a:extLst>
              <a:ext uri="{FF2B5EF4-FFF2-40B4-BE49-F238E27FC236}">
                <a16:creationId xmlns:a16="http://schemas.microsoft.com/office/drawing/2014/main" id="{D08D95DD-2A78-482B-B877-8314D096C15C}"/>
              </a:ext>
            </a:extLst>
          </xdr:cNvPr>
          <xdr:cNvSpPr>
            <a:spLocks/>
          </xdr:cNvSpPr>
        </xdr:nvSpPr>
        <xdr:spPr bwMode="auto">
          <a:xfrm>
            <a:off x="7458075" y="4667250"/>
            <a:ext cx="990600" cy="1543050"/>
          </a:xfrm>
          <a:custGeom>
            <a:avLst/>
            <a:gdLst>
              <a:gd name="T0" fmla="*/ 946 w 2352"/>
              <a:gd name="T1" fmla="*/ 609 h 3657"/>
              <a:gd name="T2" fmla="*/ 618 w 2352"/>
              <a:gd name="T3" fmla="*/ 905 h 3657"/>
              <a:gd name="T4" fmla="*/ 741 w 2352"/>
              <a:gd name="T5" fmla="*/ 1380 h 3657"/>
              <a:gd name="T6" fmla="*/ 518 w 2352"/>
              <a:gd name="T7" fmla="*/ 1827 h 3657"/>
              <a:gd name="T8" fmla="*/ 158 w 2352"/>
              <a:gd name="T9" fmla="*/ 1858 h 3657"/>
              <a:gd name="T10" fmla="*/ 0 w 2352"/>
              <a:gd name="T11" fmla="*/ 1898 h 3657"/>
              <a:gd name="T12" fmla="*/ 210 w 2352"/>
              <a:gd name="T13" fmla="*/ 2092 h 3657"/>
              <a:gd name="T14" fmla="*/ 286 w 2352"/>
              <a:gd name="T15" fmla="*/ 2430 h 3657"/>
              <a:gd name="T16" fmla="*/ 528 w 2352"/>
              <a:gd name="T17" fmla="*/ 2482 h 3657"/>
              <a:gd name="T18" fmla="*/ 604 w 2352"/>
              <a:gd name="T19" fmla="*/ 2601 h 3657"/>
              <a:gd name="T20" fmla="*/ 714 w 2352"/>
              <a:gd name="T21" fmla="*/ 2690 h 3657"/>
              <a:gd name="T22" fmla="*/ 794 w 2352"/>
              <a:gd name="T23" fmla="*/ 3025 h 3657"/>
              <a:gd name="T24" fmla="*/ 1213 w 2352"/>
              <a:gd name="T25" fmla="*/ 3272 h 3657"/>
              <a:gd name="T26" fmla="*/ 1487 w 2352"/>
              <a:gd name="T27" fmla="*/ 3657 h 3657"/>
              <a:gd name="T28" fmla="*/ 1443 w 2352"/>
              <a:gd name="T29" fmla="*/ 3415 h 3657"/>
              <a:gd name="T30" fmla="*/ 1712 w 2352"/>
              <a:gd name="T31" fmla="*/ 3259 h 3657"/>
              <a:gd name="T32" fmla="*/ 2121 w 2352"/>
              <a:gd name="T33" fmla="*/ 3033 h 3657"/>
              <a:gd name="T34" fmla="*/ 2204 w 2352"/>
              <a:gd name="T35" fmla="*/ 2891 h 3657"/>
              <a:gd name="T36" fmla="*/ 2233 w 2352"/>
              <a:gd name="T37" fmla="*/ 2699 h 3657"/>
              <a:gd name="T38" fmla="*/ 2347 w 2352"/>
              <a:gd name="T39" fmla="*/ 2588 h 3657"/>
              <a:gd name="T40" fmla="*/ 2352 w 2352"/>
              <a:gd name="T41" fmla="*/ 2407 h 3657"/>
              <a:gd name="T42" fmla="*/ 2191 w 2352"/>
              <a:gd name="T43" fmla="*/ 1933 h 3657"/>
              <a:gd name="T44" fmla="*/ 1935 w 2352"/>
              <a:gd name="T45" fmla="*/ 2028 h 3657"/>
              <a:gd name="T46" fmla="*/ 1944 w 2352"/>
              <a:gd name="T47" fmla="*/ 1688 h 3657"/>
              <a:gd name="T48" fmla="*/ 1936 w 2352"/>
              <a:gd name="T49" fmla="*/ 1449 h 3657"/>
              <a:gd name="T50" fmla="*/ 2019 w 2352"/>
              <a:gd name="T51" fmla="*/ 660 h 3657"/>
              <a:gd name="T52" fmla="*/ 2152 w 2352"/>
              <a:gd name="T53" fmla="*/ 506 h 3657"/>
              <a:gd name="T54" fmla="*/ 2328 w 2352"/>
              <a:gd name="T55" fmla="*/ 406 h 3657"/>
              <a:gd name="T56" fmla="*/ 2182 w 2352"/>
              <a:gd name="T57" fmla="*/ 129 h 3657"/>
              <a:gd name="T58" fmla="*/ 1828 w 2352"/>
              <a:gd name="T59" fmla="*/ 0 h 3657"/>
              <a:gd name="T60" fmla="*/ 1575 w 2352"/>
              <a:gd name="T61" fmla="*/ 157 h 3657"/>
              <a:gd name="T62" fmla="*/ 1397 w 2352"/>
              <a:gd name="T63" fmla="*/ 400 h 3657"/>
              <a:gd name="T64" fmla="*/ 1270 w 2352"/>
              <a:gd name="T65" fmla="*/ 474 h 3657"/>
              <a:gd name="T66" fmla="*/ 1161 w 2352"/>
              <a:gd name="T67" fmla="*/ 584 h 3657"/>
              <a:gd name="T68" fmla="*/ 946 w 2352"/>
              <a:gd name="T69" fmla="*/ 609 h 36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352" h="3657">
                <a:moveTo>
                  <a:pt x="946" y="609"/>
                </a:moveTo>
                <a:cubicBezTo>
                  <a:pt x="858" y="809"/>
                  <a:pt x="861" y="881"/>
                  <a:pt x="618" y="905"/>
                </a:cubicBezTo>
                <a:cubicBezTo>
                  <a:pt x="574" y="1361"/>
                  <a:pt x="668" y="1124"/>
                  <a:pt x="741" y="1380"/>
                </a:cubicBezTo>
                <a:cubicBezTo>
                  <a:pt x="812" y="1625"/>
                  <a:pt x="568" y="1808"/>
                  <a:pt x="518" y="1827"/>
                </a:cubicBezTo>
                <a:cubicBezTo>
                  <a:pt x="391" y="1877"/>
                  <a:pt x="227" y="1842"/>
                  <a:pt x="158" y="1858"/>
                </a:cubicBezTo>
                <a:lnTo>
                  <a:pt x="0" y="1898"/>
                </a:lnTo>
                <a:cubicBezTo>
                  <a:pt x="57" y="2029"/>
                  <a:pt x="152" y="2017"/>
                  <a:pt x="210" y="2092"/>
                </a:cubicBezTo>
                <a:cubicBezTo>
                  <a:pt x="259" y="2156"/>
                  <a:pt x="252" y="2348"/>
                  <a:pt x="286" y="2430"/>
                </a:cubicBezTo>
                <a:cubicBezTo>
                  <a:pt x="381" y="2490"/>
                  <a:pt x="409" y="2457"/>
                  <a:pt x="528" y="2482"/>
                </a:cubicBezTo>
                <a:cubicBezTo>
                  <a:pt x="597" y="2544"/>
                  <a:pt x="549" y="2531"/>
                  <a:pt x="604" y="2601"/>
                </a:cubicBezTo>
                <a:cubicBezTo>
                  <a:pt x="635" y="2640"/>
                  <a:pt x="685" y="2657"/>
                  <a:pt x="714" y="2690"/>
                </a:cubicBezTo>
                <a:cubicBezTo>
                  <a:pt x="787" y="2773"/>
                  <a:pt x="746" y="2939"/>
                  <a:pt x="794" y="3025"/>
                </a:cubicBezTo>
                <a:cubicBezTo>
                  <a:pt x="812" y="3049"/>
                  <a:pt x="1097" y="3179"/>
                  <a:pt x="1213" y="3272"/>
                </a:cubicBezTo>
                <a:cubicBezTo>
                  <a:pt x="1487" y="3493"/>
                  <a:pt x="1427" y="3508"/>
                  <a:pt x="1487" y="3657"/>
                </a:cubicBezTo>
                <a:cubicBezTo>
                  <a:pt x="1536" y="3582"/>
                  <a:pt x="1394" y="3518"/>
                  <a:pt x="1443" y="3415"/>
                </a:cubicBezTo>
                <a:cubicBezTo>
                  <a:pt x="1447" y="3407"/>
                  <a:pt x="1613" y="3283"/>
                  <a:pt x="1712" y="3259"/>
                </a:cubicBezTo>
                <a:cubicBezTo>
                  <a:pt x="2027" y="3181"/>
                  <a:pt x="2016" y="3231"/>
                  <a:pt x="2121" y="3033"/>
                </a:cubicBezTo>
                <a:cubicBezTo>
                  <a:pt x="2153" y="2971"/>
                  <a:pt x="2184" y="2962"/>
                  <a:pt x="2204" y="2891"/>
                </a:cubicBezTo>
                <a:cubicBezTo>
                  <a:pt x="2221" y="2828"/>
                  <a:pt x="2211" y="2761"/>
                  <a:pt x="2233" y="2699"/>
                </a:cubicBezTo>
                <a:cubicBezTo>
                  <a:pt x="2260" y="2621"/>
                  <a:pt x="2277" y="2641"/>
                  <a:pt x="2347" y="2588"/>
                </a:cubicBezTo>
                <a:lnTo>
                  <a:pt x="2352" y="2407"/>
                </a:lnTo>
                <a:cubicBezTo>
                  <a:pt x="2101" y="2340"/>
                  <a:pt x="2294" y="2234"/>
                  <a:pt x="2191" y="1933"/>
                </a:cubicBezTo>
                <a:cubicBezTo>
                  <a:pt x="1979" y="2005"/>
                  <a:pt x="2010" y="2100"/>
                  <a:pt x="1935" y="2028"/>
                </a:cubicBezTo>
                <a:cubicBezTo>
                  <a:pt x="1870" y="1967"/>
                  <a:pt x="1944" y="1688"/>
                  <a:pt x="1944" y="1688"/>
                </a:cubicBezTo>
                <a:cubicBezTo>
                  <a:pt x="1956" y="1577"/>
                  <a:pt x="1850" y="1610"/>
                  <a:pt x="1936" y="1449"/>
                </a:cubicBezTo>
                <a:cubicBezTo>
                  <a:pt x="2058" y="1220"/>
                  <a:pt x="1900" y="914"/>
                  <a:pt x="2019" y="660"/>
                </a:cubicBezTo>
                <a:cubicBezTo>
                  <a:pt x="2045" y="604"/>
                  <a:pt x="2103" y="566"/>
                  <a:pt x="2152" y="506"/>
                </a:cubicBezTo>
                <a:cubicBezTo>
                  <a:pt x="2250" y="386"/>
                  <a:pt x="2174" y="453"/>
                  <a:pt x="2328" y="406"/>
                </a:cubicBezTo>
                <a:cubicBezTo>
                  <a:pt x="2341" y="253"/>
                  <a:pt x="2251" y="223"/>
                  <a:pt x="2182" y="129"/>
                </a:cubicBezTo>
                <a:cubicBezTo>
                  <a:pt x="1838" y="188"/>
                  <a:pt x="1906" y="136"/>
                  <a:pt x="1828" y="0"/>
                </a:cubicBezTo>
                <a:cubicBezTo>
                  <a:pt x="1625" y="105"/>
                  <a:pt x="1624" y="72"/>
                  <a:pt x="1575" y="157"/>
                </a:cubicBezTo>
                <a:cubicBezTo>
                  <a:pt x="1505" y="280"/>
                  <a:pt x="1474" y="310"/>
                  <a:pt x="1397" y="400"/>
                </a:cubicBezTo>
                <a:cubicBezTo>
                  <a:pt x="1327" y="481"/>
                  <a:pt x="1375" y="448"/>
                  <a:pt x="1270" y="474"/>
                </a:cubicBezTo>
                <a:cubicBezTo>
                  <a:pt x="1131" y="509"/>
                  <a:pt x="1218" y="441"/>
                  <a:pt x="1161" y="584"/>
                </a:cubicBezTo>
                <a:cubicBezTo>
                  <a:pt x="1091" y="761"/>
                  <a:pt x="1032" y="674"/>
                  <a:pt x="946" y="609"/>
                </a:cubicBezTo>
                <a:close/>
              </a:path>
            </a:pathLst>
          </a:custGeom>
          <a:solidFill>
            <a:srgbClr val="D9E1F2"/>
          </a:solidFill>
          <a:ln w="9525">
            <a:solidFill>
              <a:srgbClr val="000000"/>
            </a:solidFill>
            <a:round/>
            <a:headEnd/>
            <a:tailEnd/>
          </a:ln>
        </xdr:spPr>
      </xdr:sp>
      <xdr:sp macro="[0]!seleccionarEstado" textlink="">
        <xdr:nvSpPr>
          <xdr:cNvPr id="8" name="Guadalajara de Buga">
            <a:extLst>
              <a:ext uri="{FF2B5EF4-FFF2-40B4-BE49-F238E27FC236}">
                <a16:creationId xmlns:a16="http://schemas.microsoft.com/office/drawing/2014/main" id="{3B184D28-DCF9-4386-8E15-A6C8410CFEF0}"/>
              </a:ext>
            </a:extLst>
          </xdr:cNvPr>
          <xdr:cNvSpPr>
            <a:spLocks/>
          </xdr:cNvSpPr>
        </xdr:nvSpPr>
        <xdr:spPr bwMode="auto">
          <a:xfrm>
            <a:off x="9315450" y="4286250"/>
            <a:ext cx="2009775" cy="942975"/>
          </a:xfrm>
          <a:custGeom>
            <a:avLst/>
            <a:gdLst>
              <a:gd name="T0" fmla="*/ 436 w 4780"/>
              <a:gd name="T1" fmla="*/ 561 h 2229"/>
              <a:gd name="T2" fmla="*/ 300 w 4780"/>
              <a:gd name="T3" fmla="*/ 582 h 2229"/>
              <a:gd name="T4" fmla="*/ 256 w 4780"/>
              <a:gd name="T5" fmla="*/ 783 h 2229"/>
              <a:gd name="T6" fmla="*/ 117 w 4780"/>
              <a:gd name="T7" fmla="*/ 924 h 2229"/>
              <a:gd name="T8" fmla="*/ 0 w 4780"/>
              <a:gd name="T9" fmla="*/ 1122 h 2229"/>
              <a:gd name="T10" fmla="*/ 5 w 4780"/>
              <a:gd name="T11" fmla="*/ 1301 h 2229"/>
              <a:gd name="T12" fmla="*/ 27 w 4780"/>
              <a:gd name="T13" fmla="*/ 1375 h 2229"/>
              <a:gd name="T14" fmla="*/ 38 w 4780"/>
              <a:gd name="T15" fmla="*/ 1475 h 2229"/>
              <a:gd name="T16" fmla="*/ 656 w 4780"/>
              <a:gd name="T17" fmla="*/ 1440 h 2229"/>
              <a:gd name="T18" fmla="*/ 970 w 4780"/>
              <a:gd name="T19" fmla="*/ 1092 h 2229"/>
              <a:gd name="T20" fmla="*/ 1222 w 4780"/>
              <a:gd name="T21" fmla="*/ 1152 h 2229"/>
              <a:gd name="T22" fmla="*/ 1520 w 4780"/>
              <a:gd name="T23" fmla="*/ 1235 h 2229"/>
              <a:gd name="T24" fmla="*/ 1751 w 4780"/>
              <a:gd name="T25" fmla="*/ 1359 h 2229"/>
              <a:gd name="T26" fmla="*/ 2301 w 4780"/>
              <a:gd name="T27" fmla="*/ 1324 h 2229"/>
              <a:gd name="T28" fmla="*/ 2414 w 4780"/>
              <a:gd name="T29" fmla="*/ 1519 h 2229"/>
              <a:gd name="T30" fmla="*/ 2544 w 4780"/>
              <a:gd name="T31" fmla="*/ 1582 h 2229"/>
              <a:gd name="T32" fmla="*/ 2550 w 4780"/>
              <a:gd name="T33" fmla="*/ 1797 h 2229"/>
              <a:gd name="T34" fmla="*/ 2706 w 4780"/>
              <a:gd name="T35" fmla="*/ 1814 h 2229"/>
              <a:gd name="T36" fmla="*/ 2837 w 4780"/>
              <a:gd name="T37" fmla="*/ 1894 h 2229"/>
              <a:gd name="T38" fmla="*/ 3176 w 4780"/>
              <a:gd name="T39" fmla="*/ 1885 h 2229"/>
              <a:gd name="T40" fmla="*/ 3396 w 4780"/>
              <a:gd name="T41" fmla="*/ 2047 h 2229"/>
              <a:gd name="T42" fmla="*/ 3604 w 4780"/>
              <a:gd name="T43" fmla="*/ 2229 h 2229"/>
              <a:gd name="T44" fmla="*/ 3867 w 4780"/>
              <a:gd name="T45" fmla="*/ 2038 h 2229"/>
              <a:gd name="T46" fmla="*/ 4071 w 4780"/>
              <a:gd name="T47" fmla="*/ 1532 h 2229"/>
              <a:gd name="T48" fmla="*/ 4136 w 4780"/>
              <a:gd name="T49" fmla="*/ 1417 h 2229"/>
              <a:gd name="T50" fmla="*/ 4250 w 4780"/>
              <a:gd name="T51" fmla="*/ 1355 h 2229"/>
              <a:gd name="T52" fmla="*/ 4313 w 4780"/>
              <a:gd name="T53" fmla="*/ 1243 h 2229"/>
              <a:gd name="T54" fmla="*/ 4411 w 4780"/>
              <a:gd name="T55" fmla="*/ 1144 h 2229"/>
              <a:gd name="T56" fmla="*/ 4482 w 4780"/>
              <a:gd name="T57" fmla="*/ 831 h 2229"/>
              <a:gd name="T58" fmla="*/ 4681 w 4780"/>
              <a:gd name="T59" fmla="*/ 696 h 2229"/>
              <a:gd name="T60" fmla="*/ 4780 w 4780"/>
              <a:gd name="T61" fmla="*/ 677 h 2229"/>
              <a:gd name="T62" fmla="*/ 4455 w 4780"/>
              <a:gd name="T63" fmla="*/ 580 h 2229"/>
              <a:gd name="T64" fmla="*/ 4052 w 4780"/>
              <a:gd name="T65" fmla="*/ 612 h 2229"/>
              <a:gd name="T66" fmla="*/ 3692 w 4780"/>
              <a:gd name="T67" fmla="*/ 745 h 2229"/>
              <a:gd name="T68" fmla="*/ 3467 w 4780"/>
              <a:gd name="T69" fmla="*/ 717 h 2229"/>
              <a:gd name="T70" fmla="*/ 3337 w 4780"/>
              <a:gd name="T71" fmla="*/ 813 h 2229"/>
              <a:gd name="T72" fmla="*/ 2721 w 4780"/>
              <a:gd name="T73" fmla="*/ 741 h 2229"/>
              <a:gd name="T74" fmla="*/ 2417 w 4780"/>
              <a:gd name="T75" fmla="*/ 372 h 2229"/>
              <a:gd name="T76" fmla="*/ 2312 w 4780"/>
              <a:gd name="T77" fmla="*/ 608 h 2229"/>
              <a:gd name="T78" fmla="*/ 2151 w 4780"/>
              <a:gd name="T79" fmla="*/ 673 h 2229"/>
              <a:gd name="T80" fmla="*/ 1995 w 4780"/>
              <a:gd name="T81" fmla="*/ 729 h 2229"/>
              <a:gd name="T82" fmla="*/ 1802 w 4780"/>
              <a:gd name="T83" fmla="*/ 544 h 2229"/>
              <a:gd name="T84" fmla="*/ 1620 w 4780"/>
              <a:gd name="T85" fmla="*/ 576 h 2229"/>
              <a:gd name="T86" fmla="*/ 1483 w 4780"/>
              <a:gd name="T87" fmla="*/ 485 h 2229"/>
              <a:gd name="T88" fmla="*/ 1095 w 4780"/>
              <a:gd name="T89" fmla="*/ 491 h 2229"/>
              <a:gd name="T90" fmla="*/ 1063 w 4780"/>
              <a:gd name="T91" fmla="*/ 458 h 2229"/>
              <a:gd name="T92" fmla="*/ 925 w 4780"/>
              <a:gd name="T93" fmla="*/ 263 h 2229"/>
              <a:gd name="T94" fmla="*/ 910 w 4780"/>
              <a:gd name="T95" fmla="*/ 255 h 2229"/>
              <a:gd name="T96" fmla="*/ 686 w 4780"/>
              <a:gd name="T97" fmla="*/ 46 h 2229"/>
              <a:gd name="T98" fmla="*/ 492 w 4780"/>
              <a:gd name="T99" fmla="*/ 222 h 2229"/>
              <a:gd name="T100" fmla="*/ 436 w 4780"/>
              <a:gd name="T101" fmla="*/ 561 h 22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780" h="2229">
                <a:moveTo>
                  <a:pt x="436" y="561"/>
                </a:moveTo>
                <a:lnTo>
                  <a:pt x="300" y="582"/>
                </a:lnTo>
                <a:cubicBezTo>
                  <a:pt x="346" y="667"/>
                  <a:pt x="296" y="705"/>
                  <a:pt x="256" y="783"/>
                </a:cubicBezTo>
                <a:cubicBezTo>
                  <a:pt x="175" y="942"/>
                  <a:pt x="272" y="866"/>
                  <a:pt x="117" y="924"/>
                </a:cubicBezTo>
                <a:cubicBezTo>
                  <a:pt x="70" y="1152"/>
                  <a:pt x="77" y="1082"/>
                  <a:pt x="0" y="1122"/>
                </a:cubicBezTo>
                <a:cubicBezTo>
                  <a:pt x="3" y="1165"/>
                  <a:pt x="1" y="1267"/>
                  <a:pt x="5" y="1301"/>
                </a:cubicBezTo>
                <a:cubicBezTo>
                  <a:pt x="15" y="1387"/>
                  <a:pt x="12" y="1314"/>
                  <a:pt x="27" y="1375"/>
                </a:cubicBezTo>
                <a:cubicBezTo>
                  <a:pt x="40" y="1427"/>
                  <a:pt x="38" y="1417"/>
                  <a:pt x="38" y="1475"/>
                </a:cubicBezTo>
                <a:cubicBezTo>
                  <a:pt x="187" y="1498"/>
                  <a:pt x="552" y="1477"/>
                  <a:pt x="656" y="1440"/>
                </a:cubicBezTo>
                <a:cubicBezTo>
                  <a:pt x="656" y="1440"/>
                  <a:pt x="808" y="1062"/>
                  <a:pt x="970" y="1092"/>
                </a:cubicBezTo>
                <a:cubicBezTo>
                  <a:pt x="1149" y="1169"/>
                  <a:pt x="955" y="1179"/>
                  <a:pt x="1222" y="1152"/>
                </a:cubicBezTo>
                <a:cubicBezTo>
                  <a:pt x="1297" y="1145"/>
                  <a:pt x="1438" y="1206"/>
                  <a:pt x="1520" y="1235"/>
                </a:cubicBezTo>
                <a:cubicBezTo>
                  <a:pt x="1566" y="1276"/>
                  <a:pt x="1577" y="1496"/>
                  <a:pt x="1751" y="1359"/>
                </a:cubicBezTo>
                <a:cubicBezTo>
                  <a:pt x="1972" y="1187"/>
                  <a:pt x="1984" y="1193"/>
                  <a:pt x="2301" y="1324"/>
                </a:cubicBezTo>
                <a:cubicBezTo>
                  <a:pt x="2389" y="1360"/>
                  <a:pt x="2404" y="1405"/>
                  <a:pt x="2414" y="1519"/>
                </a:cubicBezTo>
                <a:cubicBezTo>
                  <a:pt x="2482" y="1529"/>
                  <a:pt x="2531" y="1502"/>
                  <a:pt x="2544" y="1582"/>
                </a:cubicBezTo>
                <a:cubicBezTo>
                  <a:pt x="2557" y="1661"/>
                  <a:pt x="2507" y="1686"/>
                  <a:pt x="2550" y="1797"/>
                </a:cubicBezTo>
                <a:cubicBezTo>
                  <a:pt x="2625" y="1821"/>
                  <a:pt x="2633" y="1805"/>
                  <a:pt x="2706" y="1814"/>
                </a:cubicBezTo>
                <a:cubicBezTo>
                  <a:pt x="2884" y="1836"/>
                  <a:pt x="2750" y="1826"/>
                  <a:pt x="2837" y="1894"/>
                </a:cubicBezTo>
                <a:cubicBezTo>
                  <a:pt x="2921" y="1960"/>
                  <a:pt x="3076" y="1896"/>
                  <a:pt x="3176" y="1885"/>
                </a:cubicBezTo>
                <a:cubicBezTo>
                  <a:pt x="3338" y="1869"/>
                  <a:pt x="3314" y="1943"/>
                  <a:pt x="3396" y="2047"/>
                </a:cubicBezTo>
                <a:cubicBezTo>
                  <a:pt x="3448" y="2112"/>
                  <a:pt x="3509" y="2206"/>
                  <a:pt x="3604" y="2229"/>
                </a:cubicBezTo>
                <a:cubicBezTo>
                  <a:pt x="3694" y="2130"/>
                  <a:pt x="3636" y="2028"/>
                  <a:pt x="3867" y="2038"/>
                </a:cubicBezTo>
                <a:cubicBezTo>
                  <a:pt x="3895" y="1811"/>
                  <a:pt x="4069" y="1538"/>
                  <a:pt x="4071" y="1532"/>
                </a:cubicBezTo>
                <a:cubicBezTo>
                  <a:pt x="4101" y="1449"/>
                  <a:pt x="4050" y="1477"/>
                  <a:pt x="4136" y="1417"/>
                </a:cubicBezTo>
                <a:cubicBezTo>
                  <a:pt x="4159" y="1401"/>
                  <a:pt x="4223" y="1378"/>
                  <a:pt x="4250" y="1355"/>
                </a:cubicBezTo>
                <a:cubicBezTo>
                  <a:pt x="4314" y="1299"/>
                  <a:pt x="4267" y="1321"/>
                  <a:pt x="4313" y="1243"/>
                </a:cubicBezTo>
                <a:cubicBezTo>
                  <a:pt x="4355" y="1171"/>
                  <a:pt x="4352" y="1206"/>
                  <a:pt x="4411" y="1144"/>
                </a:cubicBezTo>
                <a:cubicBezTo>
                  <a:pt x="4369" y="965"/>
                  <a:pt x="4326" y="936"/>
                  <a:pt x="4482" y="831"/>
                </a:cubicBezTo>
                <a:cubicBezTo>
                  <a:pt x="4622" y="737"/>
                  <a:pt x="4550" y="704"/>
                  <a:pt x="4681" y="696"/>
                </a:cubicBezTo>
                <a:cubicBezTo>
                  <a:pt x="4710" y="694"/>
                  <a:pt x="4736" y="709"/>
                  <a:pt x="4780" y="677"/>
                </a:cubicBezTo>
                <a:cubicBezTo>
                  <a:pt x="4678" y="639"/>
                  <a:pt x="4591" y="522"/>
                  <a:pt x="4455" y="580"/>
                </a:cubicBezTo>
                <a:cubicBezTo>
                  <a:pt x="4279" y="655"/>
                  <a:pt x="4379" y="570"/>
                  <a:pt x="4052" y="612"/>
                </a:cubicBezTo>
                <a:cubicBezTo>
                  <a:pt x="3984" y="720"/>
                  <a:pt x="4035" y="759"/>
                  <a:pt x="3692" y="745"/>
                </a:cubicBezTo>
                <a:cubicBezTo>
                  <a:pt x="3620" y="741"/>
                  <a:pt x="3519" y="715"/>
                  <a:pt x="3467" y="717"/>
                </a:cubicBezTo>
                <a:cubicBezTo>
                  <a:pt x="3360" y="720"/>
                  <a:pt x="3410" y="746"/>
                  <a:pt x="3337" y="813"/>
                </a:cubicBezTo>
                <a:cubicBezTo>
                  <a:pt x="3258" y="846"/>
                  <a:pt x="2855" y="757"/>
                  <a:pt x="2721" y="741"/>
                </a:cubicBezTo>
                <a:cubicBezTo>
                  <a:pt x="2351" y="696"/>
                  <a:pt x="2507" y="622"/>
                  <a:pt x="2417" y="372"/>
                </a:cubicBezTo>
                <a:cubicBezTo>
                  <a:pt x="2359" y="429"/>
                  <a:pt x="2371" y="519"/>
                  <a:pt x="2312" y="608"/>
                </a:cubicBezTo>
                <a:cubicBezTo>
                  <a:pt x="2292" y="628"/>
                  <a:pt x="2230" y="617"/>
                  <a:pt x="2151" y="673"/>
                </a:cubicBezTo>
                <a:cubicBezTo>
                  <a:pt x="2102" y="709"/>
                  <a:pt x="2093" y="740"/>
                  <a:pt x="1995" y="729"/>
                </a:cubicBezTo>
                <a:cubicBezTo>
                  <a:pt x="1770" y="705"/>
                  <a:pt x="1988" y="530"/>
                  <a:pt x="1802" y="544"/>
                </a:cubicBezTo>
                <a:cubicBezTo>
                  <a:pt x="1735" y="550"/>
                  <a:pt x="1718" y="593"/>
                  <a:pt x="1620" y="576"/>
                </a:cubicBezTo>
                <a:cubicBezTo>
                  <a:pt x="1514" y="558"/>
                  <a:pt x="1548" y="524"/>
                  <a:pt x="1483" y="485"/>
                </a:cubicBezTo>
                <a:cubicBezTo>
                  <a:pt x="1282" y="362"/>
                  <a:pt x="1282" y="675"/>
                  <a:pt x="1095" y="491"/>
                </a:cubicBezTo>
                <a:cubicBezTo>
                  <a:pt x="1086" y="483"/>
                  <a:pt x="1079" y="474"/>
                  <a:pt x="1063" y="458"/>
                </a:cubicBezTo>
                <a:cubicBezTo>
                  <a:pt x="945" y="344"/>
                  <a:pt x="988" y="306"/>
                  <a:pt x="925" y="263"/>
                </a:cubicBezTo>
                <a:cubicBezTo>
                  <a:pt x="921" y="260"/>
                  <a:pt x="915" y="257"/>
                  <a:pt x="910" y="255"/>
                </a:cubicBezTo>
                <a:cubicBezTo>
                  <a:pt x="841" y="219"/>
                  <a:pt x="755" y="271"/>
                  <a:pt x="686" y="46"/>
                </a:cubicBezTo>
                <a:cubicBezTo>
                  <a:pt x="509" y="62"/>
                  <a:pt x="541" y="0"/>
                  <a:pt x="492" y="222"/>
                </a:cubicBezTo>
                <a:cubicBezTo>
                  <a:pt x="479" y="283"/>
                  <a:pt x="509" y="348"/>
                  <a:pt x="436" y="561"/>
                </a:cubicBezTo>
                <a:close/>
              </a:path>
            </a:pathLst>
          </a:custGeom>
          <a:solidFill>
            <a:srgbClr val="D9E1F2"/>
          </a:solidFill>
          <a:ln w="9525">
            <a:solidFill>
              <a:srgbClr val="000000"/>
            </a:solidFill>
            <a:round/>
            <a:headEnd/>
            <a:tailEnd/>
          </a:ln>
        </xdr:spPr>
      </xdr:sp>
      <xdr:sp macro="[0]!seleccionarEstado" textlink="">
        <xdr:nvSpPr>
          <xdr:cNvPr id="9" name="Bolivar">
            <a:extLst>
              <a:ext uri="{FF2B5EF4-FFF2-40B4-BE49-F238E27FC236}">
                <a16:creationId xmlns:a16="http://schemas.microsoft.com/office/drawing/2014/main" id="{DDB465E5-351F-4F1C-8742-9A9EA40A23A5}"/>
              </a:ext>
            </a:extLst>
          </xdr:cNvPr>
          <xdr:cNvSpPr>
            <a:spLocks/>
          </xdr:cNvSpPr>
        </xdr:nvSpPr>
        <xdr:spPr bwMode="auto">
          <a:xfrm>
            <a:off x="8715375" y="2495550"/>
            <a:ext cx="1428750" cy="866775"/>
          </a:xfrm>
          <a:custGeom>
            <a:avLst/>
            <a:gdLst>
              <a:gd name="T0" fmla="*/ 1429 w 3387"/>
              <a:gd name="T1" fmla="*/ 256 h 2034"/>
              <a:gd name="T2" fmla="*/ 1269 w 3387"/>
              <a:gd name="T3" fmla="*/ 291 h 2034"/>
              <a:gd name="T4" fmla="*/ 807 w 3387"/>
              <a:gd name="T5" fmla="*/ 603 h 2034"/>
              <a:gd name="T6" fmla="*/ 632 w 3387"/>
              <a:gd name="T7" fmla="*/ 667 h 2034"/>
              <a:gd name="T8" fmla="*/ 259 w 3387"/>
              <a:gd name="T9" fmla="*/ 790 h 2034"/>
              <a:gd name="T10" fmla="*/ 61 w 3387"/>
              <a:gd name="T11" fmla="*/ 774 h 2034"/>
              <a:gd name="T12" fmla="*/ 52 w 3387"/>
              <a:gd name="T13" fmla="*/ 997 h 2034"/>
              <a:gd name="T14" fmla="*/ 26 w 3387"/>
              <a:gd name="T15" fmla="*/ 1223 h 2034"/>
              <a:gd name="T16" fmla="*/ 67 w 3387"/>
              <a:gd name="T17" fmla="*/ 1732 h 2034"/>
              <a:gd name="T18" fmla="*/ 234 w 3387"/>
              <a:gd name="T19" fmla="*/ 1932 h 2034"/>
              <a:gd name="T20" fmla="*/ 549 w 3387"/>
              <a:gd name="T21" fmla="*/ 1990 h 2034"/>
              <a:gd name="T22" fmla="*/ 596 w 3387"/>
              <a:gd name="T23" fmla="*/ 1866 h 2034"/>
              <a:gd name="T24" fmla="*/ 943 w 3387"/>
              <a:gd name="T25" fmla="*/ 1796 h 2034"/>
              <a:gd name="T26" fmla="*/ 1153 w 3387"/>
              <a:gd name="T27" fmla="*/ 1589 h 2034"/>
              <a:gd name="T28" fmla="*/ 1502 w 3387"/>
              <a:gd name="T29" fmla="*/ 1526 h 2034"/>
              <a:gd name="T30" fmla="*/ 1655 w 3387"/>
              <a:gd name="T31" fmla="*/ 1599 h 2034"/>
              <a:gd name="T32" fmla="*/ 1835 w 3387"/>
              <a:gd name="T33" fmla="*/ 1641 h 2034"/>
              <a:gd name="T34" fmla="*/ 2068 w 3387"/>
              <a:gd name="T35" fmla="*/ 1588 h 2034"/>
              <a:gd name="T36" fmla="*/ 2166 w 3387"/>
              <a:gd name="T37" fmla="*/ 1645 h 2034"/>
              <a:gd name="T38" fmla="*/ 2216 w 3387"/>
              <a:gd name="T39" fmla="*/ 1768 h 2034"/>
              <a:gd name="T40" fmla="*/ 2612 w 3387"/>
              <a:gd name="T41" fmla="*/ 1538 h 2034"/>
              <a:gd name="T42" fmla="*/ 2679 w 3387"/>
              <a:gd name="T43" fmla="*/ 1755 h 2034"/>
              <a:gd name="T44" fmla="*/ 2846 w 3387"/>
              <a:gd name="T45" fmla="*/ 1890 h 2034"/>
              <a:gd name="T46" fmla="*/ 2961 w 3387"/>
              <a:gd name="T47" fmla="*/ 1724 h 2034"/>
              <a:gd name="T48" fmla="*/ 3078 w 3387"/>
              <a:gd name="T49" fmla="*/ 1531 h 2034"/>
              <a:gd name="T50" fmla="*/ 3185 w 3387"/>
              <a:gd name="T51" fmla="*/ 1553 h 2034"/>
              <a:gd name="T52" fmla="*/ 3266 w 3387"/>
              <a:gd name="T53" fmla="*/ 1295 h 2034"/>
              <a:gd name="T54" fmla="*/ 3387 w 3387"/>
              <a:gd name="T55" fmla="*/ 1096 h 2034"/>
              <a:gd name="T56" fmla="*/ 2880 w 3387"/>
              <a:gd name="T57" fmla="*/ 999 h 2034"/>
              <a:gd name="T58" fmla="*/ 2775 w 3387"/>
              <a:gd name="T59" fmla="*/ 885 h 2034"/>
              <a:gd name="T60" fmla="*/ 2461 w 3387"/>
              <a:gd name="T61" fmla="*/ 493 h 2034"/>
              <a:gd name="T62" fmla="*/ 2492 w 3387"/>
              <a:gd name="T63" fmla="*/ 213 h 2034"/>
              <a:gd name="T64" fmla="*/ 2302 w 3387"/>
              <a:gd name="T65" fmla="*/ 15 h 2034"/>
              <a:gd name="T66" fmla="*/ 2123 w 3387"/>
              <a:gd name="T67" fmla="*/ 122 h 2034"/>
              <a:gd name="T68" fmla="*/ 1962 w 3387"/>
              <a:gd name="T69" fmla="*/ 133 h 2034"/>
              <a:gd name="T70" fmla="*/ 1796 w 3387"/>
              <a:gd name="T71" fmla="*/ 160 h 2034"/>
              <a:gd name="T72" fmla="*/ 1548 w 3387"/>
              <a:gd name="T73" fmla="*/ 0 h 2034"/>
              <a:gd name="T74" fmla="*/ 1429 w 3387"/>
              <a:gd name="T75" fmla="*/ 256 h 20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387" h="2034">
                <a:moveTo>
                  <a:pt x="1429" y="256"/>
                </a:moveTo>
                <a:cubicBezTo>
                  <a:pt x="1279" y="267"/>
                  <a:pt x="1347" y="167"/>
                  <a:pt x="1269" y="291"/>
                </a:cubicBezTo>
                <a:cubicBezTo>
                  <a:pt x="969" y="761"/>
                  <a:pt x="1090" y="493"/>
                  <a:pt x="807" y="603"/>
                </a:cubicBezTo>
                <a:cubicBezTo>
                  <a:pt x="733" y="632"/>
                  <a:pt x="725" y="654"/>
                  <a:pt x="632" y="667"/>
                </a:cubicBezTo>
                <a:cubicBezTo>
                  <a:pt x="288" y="714"/>
                  <a:pt x="382" y="792"/>
                  <a:pt x="259" y="790"/>
                </a:cubicBezTo>
                <a:cubicBezTo>
                  <a:pt x="154" y="789"/>
                  <a:pt x="171" y="715"/>
                  <a:pt x="61" y="774"/>
                </a:cubicBezTo>
                <a:cubicBezTo>
                  <a:pt x="0" y="868"/>
                  <a:pt x="51" y="895"/>
                  <a:pt x="52" y="997"/>
                </a:cubicBezTo>
                <a:cubicBezTo>
                  <a:pt x="52" y="1092"/>
                  <a:pt x="11" y="1117"/>
                  <a:pt x="26" y="1223"/>
                </a:cubicBezTo>
                <a:cubicBezTo>
                  <a:pt x="50" y="1396"/>
                  <a:pt x="66" y="1546"/>
                  <a:pt x="67" y="1732"/>
                </a:cubicBezTo>
                <a:cubicBezTo>
                  <a:pt x="226" y="1797"/>
                  <a:pt x="118" y="1833"/>
                  <a:pt x="234" y="1932"/>
                </a:cubicBezTo>
                <a:cubicBezTo>
                  <a:pt x="352" y="2034"/>
                  <a:pt x="375" y="1996"/>
                  <a:pt x="549" y="1990"/>
                </a:cubicBezTo>
                <a:lnTo>
                  <a:pt x="596" y="1866"/>
                </a:lnTo>
                <a:cubicBezTo>
                  <a:pt x="827" y="1844"/>
                  <a:pt x="743" y="1900"/>
                  <a:pt x="943" y="1796"/>
                </a:cubicBezTo>
                <a:cubicBezTo>
                  <a:pt x="1257" y="1633"/>
                  <a:pt x="1037" y="1726"/>
                  <a:pt x="1153" y="1589"/>
                </a:cubicBezTo>
                <a:cubicBezTo>
                  <a:pt x="1196" y="1538"/>
                  <a:pt x="1443" y="1514"/>
                  <a:pt x="1502" y="1526"/>
                </a:cubicBezTo>
                <a:cubicBezTo>
                  <a:pt x="1585" y="1542"/>
                  <a:pt x="1556" y="1570"/>
                  <a:pt x="1655" y="1599"/>
                </a:cubicBezTo>
                <a:cubicBezTo>
                  <a:pt x="1716" y="1616"/>
                  <a:pt x="1770" y="1618"/>
                  <a:pt x="1835" y="1641"/>
                </a:cubicBezTo>
                <a:cubicBezTo>
                  <a:pt x="1919" y="1571"/>
                  <a:pt x="1899" y="1545"/>
                  <a:pt x="2068" y="1588"/>
                </a:cubicBezTo>
                <a:cubicBezTo>
                  <a:pt x="2112" y="1600"/>
                  <a:pt x="2140" y="1607"/>
                  <a:pt x="2166" y="1645"/>
                </a:cubicBezTo>
                <a:lnTo>
                  <a:pt x="2216" y="1768"/>
                </a:lnTo>
                <a:cubicBezTo>
                  <a:pt x="2514" y="1785"/>
                  <a:pt x="2421" y="1445"/>
                  <a:pt x="2612" y="1538"/>
                </a:cubicBezTo>
                <a:cubicBezTo>
                  <a:pt x="2673" y="1600"/>
                  <a:pt x="2648" y="1655"/>
                  <a:pt x="2679" y="1755"/>
                </a:cubicBezTo>
                <a:cubicBezTo>
                  <a:pt x="2695" y="1804"/>
                  <a:pt x="2662" y="1830"/>
                  <a:pt x="2846" y="1890"/>
                </a:cubicBezTo>
                <a:cubicBezTo>
                  <a:pt x="2897" y="1814"/>
                  <a:pt x="2876" y="1807"/>
                  <a:pt x="2961" y="1724"/>
                </a:cubicBezTo>
                <a:cubicBezTo>
                  <a:pt x="3038" y="1650"/>
                  <a:pt x="3032" y="1630"/>
                  <a:pt x="3078" y="1531"/>
                </a:cubicBezTo>
                <a:cubicBezTo>
                  <a:pt x="3139" y="1525"/>
                  <a:pt x="3146" y="1531"/>
                  <a:pt x="3185" y="1553"/>
                </a:cubicBezTo>
                <a:cubicBezTo>
                  <a:pt x="3189" y="1504"/>
                  <a:pt x="3230" y="1327"/>
                  <a:pt x="3266" y="1295"/>
                </a:cubicBezTo>
                <a:cubicBezTo>
                  <a:pt x="3354" y="1219"/>
                  <a:pt x="3380" y="1340"/>
                  <a:pt x="3387" y="1096"/>
                </a:cubicBezTo>
                <a:lnTo>
                  <a:pt x="2880" y="999"/>
                </a:lnTo>
                <a:cubicBezTo>
                  <a:pt x="2768" y="958"/>
                  <a:pt x="2848" y="969"/>
                  <a:pt x="2775" y="885"/>
                </a:cubicBezTo>
                <a:cubicBezTo>
                  <a:pt x="2291" y="884"/>
                  <a:pt x="2556" y="792"/>
                  <a:pt x="2461" y="493"/>
                </a:cubicBezTo>
                <a:cubicBezTo>
                  <a:pt x="2395" y="289"/>
                  <a:pt x="2427" y="389"/>
                  <a:pt x="2492" y="213"/>
                </a:cubicBezTo>
                <a:cubicBezTo>
                  <a:pt x="2239" y="55"/>
                  <a:pt x="2402" y="144"/>
                  <a:pt x="2302" y="15"/>
                </a:cubicBezTo>
                <a:cubicBezTo>
                  <a:pt x="2194" y="26"/>
                  <a:pt x="2190" y="53"/>
                  <a:pt x="2123" y="122"/>
                </a:cubicBezTo>
                <a:cubicBezTo>
                  <a:pt x="2026" y="129"/>
                  <a:pt x="2049" y="106"/>
                  <a:pt x="1962" y="133"/>
                </a:cubicBezTo>
                <a:cubicBezTo>
                  <a:pt x="1886" y="157"/>
                  <a:pt x="1915" y="186"/>
                  <a:pt x="1796" y="160"/>
                </a:cubicBezTo>
                <a:cubicBezTo>
                  <a:pt x="1644" y="127"/>
                  <a:pt x="1646" y="39"/>
                  <a:pt x="1548" y="0"/>
                </a:cubicBezTo>
                <a:cubicBezTo>
                  <a:pt x="1514" y="101"/>
                  <a:pt x="1489" y="181"/>
                  <a:pt x="1429" y="256"/>
                </a:cubicBezTo>
                <a:close/>
              </a:path>
            </a:pathLst>
          </a:custGeom>
          <a:solidFill>
            <a:srgbClr val="D9E1F2"/>
          </a:solidFill>
          <a:ln w="9525">
            <a:solidFill>
              <a:srgbClr val="000000"/>
            </a:solidFill>
            <a:round/>
            <a:headEnd/>
            <a:tailEnd/>
          </a:ln>
        </xdr:spPr>
      </xdr:sp>
      <xdr:sp macro="[0]!seleccionarEstado" textlink="">
        <xdr:nvSpPr>
          <xdr:cNvPr id="10" name="Santiago de Cali">
            <a:extLst>
              <a:ext uri="{FF2B5EF4-FFF2-40B4-BE49-F238E27FC236}">
                <a16:creationId xmlns:a16="http://schemas.microsoft.com/office/drawing/2014/main" id="{9DE59297-76A4-4405-83AC-E28DBDA57C4F}"/>
              </a:ext>
            </a:extLst>
          </xdr:cNvPr>
          <xdr:cNvSpPr>
            <a:spLocks/>
          </xdr:cNvSpPr>
        </xdr:nvSpPr>
        <xdr:spPr bwMode="auto">
          <a:xfrm>
            <a:off x="8096250" y="5791200"/>
            <a:ext cx="866775" cy="866775"/>
          </a:xfrm>
          <a:custGeom>
            <a:avLst/>
            <a:gdLst>
              <a:gd name="T0" fmla="*/ 760 w 2053"/>
              <a:gd name="T1" fmla="*/ 81 h 2068"/>
              <a:gd name="T2" fmla="*/ 671 w 2053"/>
              <a:gd name="T3" fmla="*/ 378 h 2068"/>
              <a:gd name="T4" fmla="*/ 596 w 2053"/>
              <a:gd name="T5" fmla="*/ 502 h 2068"/>
              <a:gd name="T6" fmla="*/ 510 w 2053"/>
              <a:gd name="T7" fmla="*/ 611 h 2068"/>
              <a:gd name="T8" fmla="*/ 214 w 2053"/>
              <a:gd name="T9" fmla="*/ 662 h 2068"/>
              <a:gd name="T10" fmla="*/ 113 w 2053"/>
              <a:gd name="T11" fmla="*/ 699 h 2068"/>
              <a:gd name="T12" fmla="*/ 0 w 2053"/>
              <a:gd name="T13" fmla="*/ 777 h 2068"/>
              <a:gd name="T14" fmla="*/ 162 w 2053"/>
              <a:gd name="T15" fmla="*/ 1487 h 2068"/>
              <a:gd name="T16" fmla="*/ 226 w 2053"/>
              <a:gd name="T17" fmla="*/ 1638 h 2068"/>
              <a:gd name="T18" fmla="*/ 298 w 2053"/>
              <a:gd name="T19" fmla="*/ 1788 h 2068"/>
              <a:gd name="T20" fmla="*/ 534 w 2053"/>
              <a:gd name="T21" fmla="*/ 1854 h 2068"/>
              <a:gd name="T22" fmla="*/ 595 w 2053"/>
              <a:gd name="T23" fmla="*/ 1795 h 2068"/>
              <a:gd name="T24" fmla="*/ 701 w 2053"/>
              <a:gd name="T25" fmla="*/ 1842 h 2068"/>
              <a:gd name="T26" fmla="*/ 766 w 2053"/>
              <a:gd name="T27" fmla="*/ 1749 h 2068"/>
              <a:gd name="T28" fmla="*/ 887 w 2053"/>
              <a:gd name="T29" fmla="*/ 1802 h 2068"/>
              <a:gd name="T30" fmla="*/ 1037 w 2053"/>
              <a:gd name="T31" fmla="*/ 1812 h 2068"/>
              <a:gd name="T32" fmla="*/ 1182 w 2053"/>
              <a:gd name="T33" fmla="*/ 1995 h 2068"/>
              <a:gd name="T34" fmla="*/ 1276 w 2053"/>
              <a:gd name="T35" fmla="*/ 1999 h 2068"/>
              <a:gd name="T36" fmla="*/ 1365 w 2053"/>
              <a:gd name="T37" fmla="*/ 2036 h 2068"/>
              <a:gd name="T38" fmla="*/ 1448 w 2053"/>
              <a:gd name="T39" fmla="*/ 1961 h 2068"/>
              <a:gd name="T40" fmla="*/ 1771 w 2053"/>
              <a:gd name="T41" fmla="*/ 2041 h 2068"/>
              <a:gd name="T42" fmla="*/ 1760 w 2053"/>
              <a:gd name="T43" fmla="*/ 1858 h 2068"/>
              <a:gd name="T44" fmla="*/ 1886 w 2053"/>
              <a:gd name="T45" fmla="*/ 1878 h 2068"/>
              <a:gd name="T46" fmla="*/ 2029 w 2053"/>
              <a:gd name="T47" fmla="*/ 1711 h 2068"/>
              <a:gd name="T48" fmla="*/ 2029 w 2053"/>
              <a:gd name="T49" fmla="*/ 1493 h 2068"/>
              <a:gd name="T50" fmla="*/ 1963 w 2053"/>
              <a:gd name="T51" fmla="*/ 1285 h 2068"/>
              <a:gd name="T52" fmla="*/ 2011 w 2053"/>
              <a:gd name="T53" fmla="*/ 1094 h 2068"/>
              <a:gd name="T54" fmla="*/ 2053 w 2053"/>
              <a:gd name="T55" fmla="*/ 830 h 2068"/>
              <a:gd name="T56" fmla="*/ 1942 w 2053"/>
              <a:gd name="T57" fmla="*/ 806 h 2068"/>
              <a:gd name="T58" fmla="*/ 1914 w 2053"/>
              <a:gd name="T59" fmla="*/ 469 h 2068"/>
              <a:gd name="T60" fmla="*/ 1854 w 2053"/>
              <a:gd name="T61" fmla="*/ 448 h 2068"/>
              <a:gd name="T62" fmla="*/ 1814 w 2053"/>
              <a:gd name="T63" fmla="*/ 420 h 2068"/>
              <a:gd name="T64" fmla="*/ 1773 w 2053"/>
              <a:gd name="T65" fmla="*/ 328 h 2068"/>
              <a:gd name="T66" fmla="*/ 1543 w 2053"/>
              <a:gd name="T67" fmla="*/ 383 h 2068"/>
              <a:gd name="T68" fmla="*/ 1089 w 2053"/>
              <a:gd name="T69" fmla="*/ 169 h 2068"/>
              <a:gd name="T70" fmla="*/ 931 w 2053"/>
              <a:gd name="T71" fmla="*/ 0 h 2068"/>
              <a:gd name="T72" fmla="*/ 760 w 2053"/>
              <a:gd name="T73" fmla="*/ 81 h 20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053" h="2068">
                <a:moveTo>
                  <a:pt x="760" y="81"/>
                </a:moveTo>
                <a:cubicBezTo>
                  <a:pt x="726" y="298"/>
                  <a:pt x="755" y="206"/>
                  <a:pt x="671" y="378"/>
                </a:cubicBezTo>
                <a:cubicBezTo>
                  <a:pt x="623" y="477"/>
                  <a:pt x="671" y="436"/>
                  <a:pt x="596" y="502"/>
                </a:cubicBezTo>
                <a:cubicBezTo>
                  <a:pt x="538" y="554"/>
                  <a:pt x="543" y="524"/>
                  <a:pt x="510" y="611"/>
                </a:cubicBezTo>
                <a:cubicBezTo>
                  <a:pt x="168" y="612"/>
                  <a:pt x="388" y="629"/>
                  <a:pt x="214" y="662"/>
                </a:cubicBezTo>
                <a:cubicBezTo>
                  <a:pt x="126" y="678"/>
                  <a:pt x="205" y="633"/>
                  <a:pt x="113" y="699"/>
                </a:cubicBezTo>
                <a:cubicBezTo>
                  <a:pt x="84" y="719"/>
                  <a:pt x="27" y="753"/>
                  <a:pt x="0" y="777"/>
                </a:cubicBezTo>
                <a:cubicBezTo>
                  <a:pt x="56" y="1029"/>
                  <a:pt x="143" y="1222"/>
                  <a:pt x="162" y="1487"/>
                </a:cubicBezTo>
                <a:cubicBezTo>
                  <a:pt x="171" y="1600"/>
                  <a:pt x="162" y="1582"/>
                  <a:pt x="226" y="1638"/>
                </a:cubicBezTo>
                <a:cubicBezTo>
                  <a:pt x="342" y="1738"/>
                  <a:pt x="252" y="1635"/>
                  <a:pt x="298" y="1788"/>
                </a:cubicBezTo>
                <a:cubicBezTo>
                  <a:pt x="332" y="1903"/>
                  <a:pt x="473" y="1890"/>
                  <a:pt x="534" y="1854"/>
                </a:cubicBezTo>
                <a:cubicBezTo>
                  <a:pt x="558" y="1839"/>
                  <a:pt x="551" y="1831"/>
                  <a:pt x="595" y="1795"/>
                </a:cubicBezTo>
                <a:cubicBezTo>
                  <a:pt x="676" y="1816"/>
                  <a:pt x="634" y="1811"/>
                  <a:pt x="701" y="1842"/>
                </a:cubicBezTo>
                <a:lnTo>
                  <a:pt x="766" y="1749"/>
                </a:lnTo>
                <a:cubicBezTo>
                  <a:pt x="903" y="1787"/>
                  <a:pt x="780" y="1780"/>
                  <a:pt x="887" y="1802"/>
                </a:cubicBezTo>
                <a:cubicBezTo>
                  <a:pt x="934" y="1812"/>
                  <a:pt x="976" y="1803"/>
                  <a:pt x="1037" y="1812"/>
                </a:cubicBezTo>
                <a:cubicBezTo>
                  <a:pt x="1107" y="1885"/>
                  <a:pt x="1111" y="1941"/>
                  <a:pt x="1182" y="1995"/>
                </a:cubicBezTo>
                <a:cubicBezTo>
                  <a:pt x="1269" y="2020"/>
                  <a:pt x="1200" y="1988"/>
                  <a:pt x="1276" y="1999"/>
                </a:cubicBezTo>
                <a:cubicBezTo>
                  <a:pt x="1369" y="2013"/>
                  <a:pt x="1281" y="1995"/>
                  <a:pt x="1365" y="2036"/>
                </a:cubicBezTo>
                <a:lnTo>
                  <a:pt x="1448" y="1961"/>
                </a:lnTo>
                <a:cubicBezTo>
                  <a:pt x="1604" y="2041"/>
                  <a:pt x="1594" y="2068"/>
                  <a:pt x="1771" y="2041"/>
                </a:cubicBezTo>
                <a:cubicBezTo>
                  <a:pt x="1753" y="1943"/>
                  <a:pt x="1724" y="1946"/>
                  <a:pt x="1760" y="1858"/>
                </a:cubicBezTo>
                <a:cubicBezTo>
                  <a:pt x="1870" y="1820"/>
                  <a:pt x="1784" y="1865"/>
                  <a:pt x="1886" y="1878"/>
                </a:cubicBezTo>
                <a:cubicBezTo>
                  <a:pt x="1878" y="1735"/>
                  <a:pt x="1840" y="1700"/>
                  <a:pt x="2029" y="1711"/>
                </a:cubicBezTo>
                <a:cubicBezTo>
                  <a:pt x="2018" y="1622"/>
                  <a:pt x="2034" y="1587"/>
                  <a:pt x="2029" y="1493"/>
                </a:cubicBezTo>
                <a:cubicBezTo>
                  <a:pt x="2022" y="1354"/>
                  <a:pt x="1973" y="1369"/>
                  <a:pt x="1963" y="1285"/>
                </a:cubicBezTo>
                <a:cubicBezTo>
                  <a:pt x="1951" y="1191"/>
                  <a:pt x="1998" y="1223"/>
                  <a:pt x="2011" y="1094"/>
                </a:cubicBezTo>
                <a:cubicBezTo>
                  <a:pt x="2022" y="982"/>
                  <a:pt x="2052" y="919"/>
                  <a:pt x="2053" y="830"/>
                </a:cubicBezTo>
                <a:cubicBezTo>
                  <a:pt x="2003" y="806"/>
                  <a:pt x="2002" y="845"/>
                  <a:pt x="1942" y="806"/>
                </a:cubicBezTo>
                <a:lnTo>
                  <a:pt x="1914" y="469"/>
                </a:lnTo>
                <a:lnTo>
                  <a:pt x="1854" y="448"/>
                </a:lnTo>
                <a:cubicBezTo>
                  <a:pt x="1813" y="423"/>
                  <a:pt x="1845" y="452"/>
                  <a:pt x="1814" y="420"/>
                </a:cubicBezTo>
                <a:cubicBezTo>
                  <a:pt x="1786" y="390"/>
                  <a:pt x="1793" y="370"/>
                  <a:pt x="1773" y="328"/>
                </a:cubicBezTo>
                <a:cubicBezTo>
                  <a:pt x="1696" y="398"/>
                  <a:pt x="1694" y="451"/>
                  <a:pt x="1543" y="383"/>
                </a:cubicBezTo>
                <a:lnTo>
                  <a:pt x="1089" y="169"/>
                </a:lnTo>
                <a:cubicBezTo>
                  <a:pt x="924" y="98"/>
                  <a:pt x="987" y="105"/>
                  <a:pt x="931" y="0"/>
                </a:cubicBezTo>
                <a:cubicBezTo>
                  <a:pt x="877" y="7"/>
                  <a:pt x="796" y="57"/>
                  <a:pt x="760" y="81"/>
                </a:cubicBezTo>
                <a:close/>
              </a:path>
            </a:pathLst>
          </a:custGeom>
          <a:solidFill>
            <a:srgbClr val="D9E1F2"/>
          </a:solidFill>
          <a:ln w="9525">
            <a:solidFill>
              <a:srgbClr val="000000"/>
            </a:solidFill>
            <a:round/>
            <a:headEnd/>
            <a:tailEnd/>
          </a:ln>
        </xdr:spPr>
      </xdr:sp>
      <xdr:sp macro="[0]!seleccionarEstado" textlink="">
        <xdr:nvSpPr>
          <xdr:cNvPr id="11" name="Jamundí">
            <a:extLst>
              <a:ext uri="{FF2B5EF4-FFF2-40B4-BE49-F238E27FC236}">
                <a16:creationId xmlns:a16="http://schemas.microsoft.com/office/drawing/2014/main" id="{7800354B-2B16-4EA9-A941-08E28B2F2F10}"/>
              </a:ext>
            </a:extLst>
          </xdr:cNvPr>
          <xdr:cNvSpPr>
            <a:spLocks/>
          </xdr:cNvSpPr>
        </xdr:nvSpPr>
        <xdr:spPr bwMode="auto">
          <a:xfrm>
            <a:off x="7762875" y="6572250"/>
            <a:ext cx="1181100" cy="676275"/>
          </a:xfrm>
          <a:custGeom>
            <a:avLst/>
            <a:gdLst>
              <a:gd name="T0" fmla="*/ 1035 w 2806"/>
              <a:gd name="T1" fmla="*/ 0 h 1618"/>
              <a:gd name="T2" fmla="*/ 812 w 2806"/>
              <a:gd name="T3" fmla="*/ 281 h 1618"/>
              <a:gd name="T4" fmla="*/ 460 w 2806"/>
              <a:gd name="T5" fmla="*/ 458 h 1618"/>
              <a:gd name="T6" fmla="*/ 180 w 2806"/>
              <a:gd name="T7" fmla="*/ 860 h 1618"/>
              <a:gd name="T8" fmla="*/ 0 w 2806"/>
              <a:gd name="T9" fmla="*/ 1174 h 1618"/>
              <a:gd name="T10" fmla="*/ 83 w 2806"/>
              <a:gd name="T11" fmla="*/ 1294 h 1618"/>
              <a:gd name="T12" fmla="*/ 89 w 2806"/>
              <a:gd name="T13" fmla="*/ 1311 h 1618"/>
              <a:gd name="T14" fmla="*/ 94 w 2806"/>
              <a:gd name="T15" fmla="*/ 1328 h 1618"/>
              <a:gd name="T16" fmla="*/ 109 w 2806"/>
              <a:gd name="T17" fmla="*/ 1388 h 1618"/>
              <a:gd name="T18" fmla="*/ 270 w 2806"/>
              <a:gd name="T19" fmla="*/ 1230 h 1618"/>
              <a:gd name="T20" fmla="*/ 528 w 2806"/>
              <a:gd name="T21" fmla="*/ 1402 h 1618"/>
              <a:gd name="T22" fmla="*/ 1133 w 2806"/>
              <a:gd name="T23" fmla="*/ 1555 h 1618"/>
              <a:gd name="T24" fmla="*/ 1320 w 2806"/>
              <a:gd name="T25" fmla="*/ 1370 h 1618"/>
              <a:gd name="T26" fmla="*/ 1475 w 2806"/>
              <a:gd name="T27" fmla="*/ 1618 h 1618"/>
              <a:gd name="T28" fmla="*/ 1604 w 2806"/>
              <a:gd name="T29" fmla="*/ 1523 h 1618"/>
              <a:gd name="T30" fmla="*/ 1641 w 2806"/>
              <a:gd name="T31" fmla="*/ 1473 h 1618"/>
              <a:gd name="T32" fmla="*/ 1701 w 2806"/>
              <a:gd name="T33" fmla="*/ 1423 h 1618"/>
              <a:gd name="T34" fmla="*/ 1874 w 2806"/>
              <a:gd name="T35" fmla="*/ 1385 h 1618"/>
              <a:gd name="T36" fmla="*/ 1908 w 2806"/>
              <a:gd name="T37" fmla="*/ 1526 h 1618"/>
              <a:gd name="T38" fmla="*/ 2063 w 2806"/>
              <a:gd name="T39" fmla="*/ 1530 h 1618"/>
              <a:gd name="T40" fmla="*/ 2236 w 2806"/>
              <a:gd name="T41" fmla="*/ 1349 h 1618"/>
              <a:gd name="T42" fmla="*/ 2355 w 2806"/>
              <a:gd name="T43" fmla="*/ 1155 h 1618"/>
              <a:gd name="T44" fmla="*/ 2504 w 2806"/>
              <a:gd name="T45" fmla="*/ 991 h 1618"/>
              <a:gd name="T46" fmla="*/ 2433 w 2806"/>
              <a:gd name="T47" fmla="*/ 875 h 1618"/>
              <a:gd name="T48" fmla="*/ 2564 w 2806"/>
              <a:gd name="T49" fmla="*/ 697 h 1618"/>
              <a:gd name="T50" fmla="*/ 2618 w 2806"/>
              <a:gd name="T51" fmla="*/ 506 h 1618"/>
              <a:gd name="T52" fmla="*/ 2796 w 2806"/>
              <a:gd name="T53" fmla="*/ 426 h 1618"/>
              <a:gd name="T54" fmla="*/ 2705 w 2806"/>
              <a:gd name="T55" fmla="*/ 311 h 1618"/>
              <a:gd name="T56" fmla="*/ 2247 w 2806"/>
              <a:gd name="T57" fmla="*/ 197 h 1618"/>
              <a:gd name="T58" fmla="*/ 2136 w 2806"/>
              <a:gd name="T59" fmla="*/ 265 h 1618"/>
              <a:gd name="T60" fmla="*/ 2017 w 2806"/>
              <a:gd name="T61" fmla="*/ 226 h 1618"/>
              <a:gd name="T62" fmla="*/ 1815 w 2806"/>
              <a:gd name="T63" fmla="*/ 22 h 1618"/>
              <a:gd name="T64" fmla="*/ 1674 w 2806"/>
              <a:gd name="T65" fmla="*/ 24 h 1618"/>
              <a:gd name="T66" fmla="*/ 1571 w 2806"/>
              <a:gd name="T67" fmla="*/ 7 h 1618"/>
              <a:gd name="T68" fmla="*/ 1503 w 2806"/>
              <a:gd name="T69" fmla="*/ 53 h 1618"/>
              <a:gd name="T70" fmla="*/ 1336 w 2806"/>
              <a:gd name="T71" fmla="*/ 80 h 1618"/>
              <a:gd name="T72" fmla="*/ 1035 w 2806"/>
              <a:gd name="T73" fmla="*/ 0 h 16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06" h="1618">
                <a:moveTo>
                  <a:pt x="1035" y="0"/>
                </a:moveTo>
                <a:cubicBezTo>
                  <a:pt x="951" y="107"/>
                  <a:pt x="927" y="167"/>
                  <a:pt x="812" y="281"/>
                </a:cubicBezTo>
                <a:cubicBezTo>
                  <a:pt x="698" y="394"/>
                  <a:pt x="645" y="399"/>
                  <a:pt x="460" y="458"/>
                </a:cubicBezTo>
                <a:cubicBezTo>
                  <a:pt x="400" y="711"/>
                  <a:pt x="476" y="915"/>
                  <a:pt x="180" y="860"/>
                </a:cubicBezTo>
                <a:cubicBezTo>
                  <a:pt x="130" y="985"/>
                  <a:pt x="11" y="1013"/>
                  <a:pt x="0" y="1174"/>
                </a:cubicBezTo>
                <a:cubicBezTo>
                  <a:pt x="8" y="1215"/>
                  <a:pt x="57" y="1233"/>
                  <a:pt x="83" y="1294"/>
                </a:cubicBezTo>
                <a:cubicBezTo>
                  <a:pt x="85" y="1299"/>
                  <a:pt x="87" y="1306"/>
                  <a:pt x="89" y="1311"/>
                </a:cubicBezTo>
                <a:cubicBezTo>
                  <a:pt x="91" y="1316"/>
                  <a:pt x="92" y="1323"/>
                  <a:pt x="94" y="1328"/>
                </a:cubicBezTo>
                <a:cubicBezTo>
                  <a:pt x="106" y="1367"/>
                  <a:pt x="80" y="1335"/>
                  <a:pt x="109" y="1388"/>
                </a:cubicBezTo>
                <a:cubicBezTo>
                  <a:pt x="263" y="1360"/>
                  <a:pt x="182" y="1333"/>
                  <a:pt x="270" y="1230"/>
                </a:cubicBezTo>
                <a:cubicBezTo>
                  <a:pt x="408" y="1231"/>
                  <a:pt x="459" y="1298"/>
                  <a:pt x="528" y="1402"/>
                </a:cubicBezTo>
                <a:cubicBezTo>
                  <a:pt x="1072" y="1416"/>
                  <a:pt x="589" y="1559"/>
                  <a:pt x="1133" y="1555"/>
                </a:cubicBezTo>
                <a:cubicBezTo>
                  <a:pt x="1178" y="1452"/>
                  <a:pt x="1185" y="1353"/>
                  <a:pt x="1320" y="1370"/>
                </a:cubicBezTo>
                <a:cubicBezTo>
                  <a:pt x="1480" y="1391"/>
                  <a:pt x="1408" y="1497"/>
                  <a:pt x="1475" y="1618"/>
                </a:cubicBezTo>
                <a:cubicBezTo>
                  <a:pt x="1587" y="1595"/>
                  <a:pt x="1556" y="1607"/>
                  <a:pt x="1604" y="1523"/>
                </a:cubicBezTo>
                <a:cubicBezTo>
                  <a:pt x="1626" y="1485"/>
                  <a:pt x="1613" y="1501"/>
                  <a:pt x="1641" y="1473"/>
                </a:cubicBezTo>
                <a:lnTo>
                  <a:pt x="1701" y="1423"/>
                </a:lnTo>
                <a:cubicBezTo>
                  <a:pt x="1769" y="1370"/>
                  <a:pt x="1784" y="1374"/>
                  <a:pt x="1874" y="1385"/>
                </a:cubicBezTo>
                <a:lnTo>
                  <a:pt x="1908" y="1526"/>
                </a:lnTo>
                <a:lnTo>
                  <a:pt x="2063" y="1530"/>
                </a:lnTo>
                <a:cubicBezTo>
                  <a:pt x="2119" y="1402"/>
                  <a:pt x="2054" y="1320"/>
                  <a:pt x="2236" y="1349"/>
                </a:cubicBezTo>
                <a:cubicBezTo>
                  <a:pt x="2260" y="1180"/>
                  <a:pt x="2254" y="1314"/>
                  <a:pt x="2355" y="1155"/>
                </a:cubicBezTo>
                <a:cubicBezTo>
                  <a:pt x="2432" y="1035"/>
                  <a:pt x="2426" y="1129"/>
                  <a:pt x="2504" y="991"/>
                </a:cubicBezTo>
                <a:cubicBezTo>
                  <a:pt x="2473" y="891"/>
                  <a:pt x="2454" y="975"/>
                  <a:pt x="2433" y="875"/>
                </a:cubicBezTo>
                <a:cubicBezTo>
                  <a:pt x="2406" y="741"/>
                  <a:pt x="2521" y="724"/>
                  <a:pt x="2564" y="697"/>
                </a:cubicBezTo>
                <a:cubicBezTo>
                  <a:pt x="2673" y="628"/>
                  <a:pt x="2578" y="689"/>
                  <a:pt x="2618" y="506"/>
                </a:cubicBezTo>
                <a:cubicBezTo>
                  <a:pt x="2648" y="367"/>
                  <a:pt x="2669" y="452"/>
                  <a:pt x="2796" y="426"/>
                </a:cubicBezTo>
                <a:cubicBezTo>
                  <a:pt x="2788" y="302"/>
                  <a:pt x="2806" y="346"/>
                  <a:pt x="2705" y="311"/>
                </a:cubicBezTo>
                <a:cubicBezTo>
                  <a:pt x="2322" y="180"/>
                  <a:pt x="2545" y="373"/>
                  <a:pt x="2247" y="197"/>
                </a:cubicBezTo>
                <a:cubicBezTo>
                  <a:pt x="2207" y="225"/>
                  <a:pt x="2184" y="266"/>
                  <a:pt x="2136" y="265"/>
                </a:cubicBezTo>
                <a:cubicBezTo>
                  <a:pt x="2024" y="263"/>
                  <a:pt x="2162" y="242"/>
                  <a:pt x="2017" y="226"/>
                </a:cubicBezTo>
                <a:cubicBezTo>
                  <a:pt x="1935" y="217"/>
                  <a:pt x="1874" y="208"/>
                  <a:pt x="1815" y="22"/>
                </a:cubicBezTo>
                <a:cubicBezTo>
                  <a:pt x="1769" y="21"/>
                  <a:pt x="1714" y="27"/>
                  <a:pt x="1674" y="24"/>
                </a:cubicBezTo>
                <a:cubicBezTo>
                  <a:pt x="1605" y="19"/>
                  <a:pt x="1596" y="1"/>
                  <a:pt x="1571" y="7"/>
                </a:cubicBezTo>
                <a:cubicBezTo>
                  <a:pt x="1527" y="17"/>
                  <a:pt x="1548" y="34"/>
                  <a:pt x="1503" y="53"/>
                </a:cubicBezTo>
                <a:cubicBezTo>
                  <a:pt x="1334" y="122"/>
                  <a:pt x="1540" y="0"/>
                  <a:pt x="1336" y="80"/>
                </a:cubicBezTo>
                <a:cubicBezTo>
                  <a:pt x="1172" y="144"/>
                  <a:pt x="1115" y="80"/>
                  <a:pt x="1035" y="0"/>
                </a:cubicBezTo>
                <a:close/>
              </a:path>
            </a:pathLst>
          </a:custGeom>
          <a:solidFill>
            <a:srgbClr val="D9E1F2"/>
          </a:solidFill>
          <a:ln w="9525">
            <a:solidFill>
              <a:srgbClr val="000000"/>
            </a:solidFill>
            <a:round/>
            <a:headEnd/>
            <a:tailEnd/>
          </a:ln>
        </xdr:spPr>
      </xdr:sp>
      <xdr:sp macro="[0]!seleccionarEstado" textlink="">
        <xdr:nvSpPr>
          <xdr:cNvPr id="12" name="Sevilla">
            <a:extLst>
              <a:ext uri="{FF2B5EF4-FFF2-40B4-BE49-F238E27FC236}">
                <a16:creationId xmlns:a16="http://schemas.microsoft.com/office/drawing/2014/main" id="{DEDB5F1F-9192-4529-B42A-72F0617A7EAC}"/>
              </a:ext>
            </a:extLst>
          </xdr:cNvPr>
          <xdr:cNvSpPr>
            <a:spLocks/>
          </xdr:cNvSpPr>
        </xdr:nvSpPr>
        <xdr:spPr bwMode="auto">
          <a:xfrm>
            <a:off x="10572750" y="2828925"/>
            <a:ext cx="1047750" cy="1704975"/>
          </a:xfrm>
          <a:custGeom>
            <a:avLst/>
            <a:gdLst>
              <a:gd name="T0" fmla="*/ 805 w 2504"/>
              <a:gd name="T1" fmla="*/ 268 h 4011"/>
              <a:gd name="T2" fmla="*/ 792 w 2504"/>
              <a:gd name="T3" fmla="*/ 614 h 4011"/>
              <a:gd name="T4" fmla="*/ 529 w 2504"/>
              <a:gd name="T5" fmla="*/ 721 h 4011"/>
              <a:gd name="T6" fmla="*/ 114 w 2504"/>
              <a:gd name="T7" fmla="*/ 856 h 4011"/>
              <a:gd name="T8" fmla="*/ 0 w 2504"/>
              <a:gd name="T9" fmla="*/ 1214 h 4011"/>
              <a:gd name="T10" fmla="*/ 560 w 2504"/>
              <a:gd name="T11" fmla="*/ 1561 h 4011"/>
              <a:gd name="T12" fmla="*/ 641 w 2504"/>
              <a:gd name="T13" fmla="*/ 1786 h 4011"/>
              <a:gd name="T14" fmla="*/ 1067 w 2504"/>
              <a:gd name="T15" fmla="*/ 2005 h 4011"/>
              <a:gd name="T16" fmla="*/ 1117 w 2504"/>
              <a:gd name="T17" fmla="*/ 2065 h 4011"/>
              <a:gd name="T18" fmla="*/ 1195 w 2504"/>
              <a:gd name="T19" fmla="*/ 2124 h 4011"/>
              <a:gd name="T20" fmla="*/ 1112 w 2504"/>
              <a:gd name="T21" fmla="*/ 2332 h 4011"/>
              <a:gd name="T22" fmla="*/ 1145 w 2504"/>
              <a:gd name="T23" fmla="*/ 2632 h 4011"/>
              <a:gd name="T24" fmla="*/ 1517 w 2504"/>
              <a:gd name="T25" fmla="*/ 2787 h 4011"/>
              <a:gd name="T26" fmla="*/ 1595 w 2504"/>
              <a:gd name="T27" fmla="*/ 3234 h 4011"/>
              <a:gd name="T28" fmla="*/ 1647 w 2504"/>
              <a:gd name="T29" fmla="*/ 3427 h 4011"/>
              <a:gd name="T30" fmla="*/ 1812 w 2504"/>
              <a:gd name="T31" fmla="*/ 3892 h 4011"/>
              <a:gd name="T32" fmla="*/ 1825 w 2504"/>
              <a:gd name="T33" fmla="*/ 3946 h 4011"/>
              <a:gd name="T34" fmla="*/ 1848 w 2504"/>
              <a:gd name="T35" fmla="*/ 4011 h 4011"/>
              <a:gd name="T36" fmla="*/ 1884 w 2504"/>
              <a:gd name="T37" fmla="*/ 3758 h 4011"/>
              <a:gd name="T38" fmla="*/ 2029 w 2504"/>
              <a:gd name="T39" fmla="*/ 3595 h 4011"/>
              <a:gd name="T40" fmla="*/ 2007 w 2504"/>
              <a:gd name="T41" fmla="*/ 3329 h 4011"/>
              <a:gd name="T42" fmla="*/ 2203 w 2504"/>
              <a:gd name="T43" fmla="*/ 3299 h 4011"/>
              <a:gd name="T44" fmla="*/ 2372 w 2504"/>
              <a:gd name="T45" fmla="*/ 3071 h 4011"/>
              <a:gd name="T46" fmla="*/ 2504 w 2504"/>
              <a:gd name="T47" fmla="*/ 2939 h 4011"/>
              <a:gd name="T48" fmla="*/ 2404 w 2504"/>
              <a:gd name="T49" fmla="*/ 2784 h 4011"/>
              <a:gd name="T50" fmla="*/ 2153 w 2504"/>
              <a:gd name="T51" fmla="*/ 2799 h 4011"/>
              <a:gd name="T52" fmla="*/ 2124 w 2504"/>
              <a:gd name="T53" fmla="*/ 2681 h 4011"/>
              <a:gd name="T54" fmla="*/ 1890 w 2504"/>
              <a:gd name="T55" fmla="*/ 2624 h 4011"/>
              <a:gd name="T56" fmla="*/ 1636 w 2504"/>
              <a:gd name="T57" fmla="*/ 2565 h 4011"/>
              <a:gd name="T58" fmla="*/ 1687 w 2504"/>
              <a:gd name="T59" fmla="*/ 2441 h 4011"/>
              <a:gd name="T60" fmla="*/ 1836 w 2504"/>
              <a:gd name="T61" fmla="*/ 1670 h 4011"/>
              <a:gd name="T62" fmla="*/ 1332 w 2504"/>
              <a:gd name="T63" fmla="*/ 1616 h 4011"/>
              <a:gd name="T64" fmla="*/ 1194 w 2504"/>
              <a:gd name="T65" fmla="*/ 1384 h 4011"/>
              <a:gd name="T66" fmla="*/ 1185 w 2504"/>
              <a:gd name="T67" fmla="*/ 1197 h 4011"/>
              <a:gd name="T68" fmla="*/ 1225 w 2504"/>
              <a:gd name="T69" fmla="*/ 1044 h 4011"/>
              <a:gd name="T70" fmla="*/ 1238 w 2504"/>
              <a:gd name="T71" fmla="*/ 805 h 4011"/>
              <a:gd name="T72" fmla="*/ 1392 w 2504"/>
              <a:gd name="T73" fmla="*/ 562 h 4011"/>
              <a:gd name="T74" fmla="*/ 1508 w 2504"/>
              <a:gd name="T75" fmla="*/ 297 h 4011"/>
              <a:gd name="T76" fmla="*/ 1398 w 2504"/>
              <a:gd name="T77" fmla="*/ 8 h 4011"/>
              <a:gd name="T78" fmla="*/ 1134 w 2504"/>
              <a:gd name="T79" fmla="*/ 0 h 4011"/>
              <a:gd name="T80" fmla="*/ 805 w 2504"/>
              <a:gd name="T81" fmla="*/ 268 h 40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504" h="4011">
                <a:moveTo>
                  <a:pt x="805" y="268"/>
                </a:moveTo>
                <a:cubicBezTo>
                  <a:pt x="808" y="314"/>
                  <a:pt x="868" y="475"/>
                  <a:pt x="792" y="614"/>
                </a:cubicBezTo>
                <a:cubicBezTo>
                  <a:pt x="746" y="699"/>
                  <a:pt x="642" y="795"/>
                  <a:pt x="529" y="721"/>
                </a:cubicBezTo>
                <a:cubicBezTo>
                  <a:pt x="325" y="1001"/>
                  <a:pt x="303" y="871"/>
                  <a:pt x="114" y="856"/>
                </a:cubicBezTo>
                <a:cubicBezTo>
                  <a:pt x="150" y="1150"/>
                  <a:pt x="55" y="1056"/>
                  <a:pt x="0" y="1214"/>
                </a:cubicBezTo>
                <a:cubicBezTo>
                  <a:pt x="187" y="1315"/>
                  <a:pt x="358" y="1294"/>
                  <a:pt x="560" y="1561"/>
                </a:cubicBezTo>
                <a:cubicBezTo>
                  <a:pt x="662" y="1695"/>
                  <a:pt x="578" y="1679"/>
                  <a:pt x="641" y="1786"/>
                </a:cubicBezTo>
                <a:cubicBezTo>
                  <a:pt x="743" y="1907"/>
                  <a:pt x="894" y="1651"/>
                  <a:pt x="1067" y="2005"/>
                </a:cubicBezTo>
                <a:cubicBezTo>
                  <a:pt x="1104" y="2083"/>
                  <a:pt x="1060" y="2021"/>
                  <a:pt x="1117" y="2065"/>
                </a:cubicBezTo>
                <a:cubicBezTo>
                  <a:pt x="1165" y="2101"/>
                  <a:pt x="1145" y="2068"/>
                  <a:pt x="1195" y="2124"/>
                </a:cubicBezTo>
                <a:cubicBezTo>
                  <a:pt x="1184" y="2291"/>
                  <a:pt x="1108" y="2190"/>
                  <a:pt x="1112" y="2332"/>
                </a:cubicBezTo>
                <a:cubicBezTo>
                  <a:pt x="1114" y="2402"/>
                  <a:pt x="1127" y="2578"/>
                  <a:pt x="1145" y="2632"/>
                </a:cubicBezTo>
                <a:cubicBezTo>
                  <a:pt x="1263" y="2700"/>
                  <a:pt x="1463" y="2655"/>
                  <a:pt x="1517" y="2787"/>
                </a:cubicBezTo>
                <a:cubicBezTo>
                  <a:pt x="1589" y="2961"/>
                  <a:pt x="1452" y="3060"/>
                  <a:pt x="1595" y="3234"/>
                </a:cubicBezTo>
                <a:cubicBezTo>
                  <a:pt x="1651" y="3303"/>
                  <a:pt x="1655" y="3337"/>
                  <a:pt x="1647" y="3427"/>
                </a:cubicBezTo>
                <a:cubicBezTo>
                  <a:pt x="1627" y="3647"/>
                  <a:pt x="1718" y="3463"/>
                  <a:pt x="1812" y="3892"/>
                </a:cubicBezTo>
                <a:cubicBezTo>
                  <a:pt x="1812" y="3892"/>
                  <a:pt x="1824" y="3944"/>
                  <a:pt x="1825" y="3946"/>
                </a:cubicBezTo>
                <a:lnTo>
                  <a:pt x="1848" y="4011"/>
                </a:lnTo>
                <a:cubicBezTo>
                  <a:pt x="1878" y="3926"/>
                  <a:pt x="1845" y="3858"/>
                  <a:pt x="1884" y="3758"/>
                </a:cubicBezTo>
                <a:cubicBezTo>
                  <a:pt x="1910" y="3691"/>
                  <a:pt x="1989" y="3635"/>
                  <a:pt x="2029" y="3595"/>
                </a:cubicBezTo>
                <a:cubicBezTo>
                  <a:pt x="2030" y="3507"/>
                  <a:pt x="1980" y="3418"/>
                  <a:pt x="2007" y="3329"/>
                </a:cubicBezTo>
                <a:cubicBezTo>
                  <a:pt x="2040" y="3219"/>
                  <a:pt x="2109" y="3291"/>
                  <a:pt x="2203" y="3299"/>
                </a:cubicBezTo>
                <a:cubicBezTo>
                  <a:pt x="2272" y="3097"/>
                  <a:pt x="2183" y="3200"/>
                  <a:pt x="2372" y="3071"/>
                </a:cubicBezTo>
                <a:cubicBezTo>
                  <a:pt x="2445" y="3022"/>
                  <a:pt x="2414" y="3013"/>
                  <a:pt x="2504" y="2939"/>
                </a:cubicBezTo>
                <a:cubicBezTo>
                  <a:pt x="2474" y="2877"/>
                  <a:pt x="2442" y="2860"/>
                  <a:pt x="2404" y="2784"/>
                </a:cubicBezTo>
                <a:lnTo>
                  <a:pt x="2153" y="2799"/>
                </a:lnTo>
                <a:lnTo>
                  <a:pt x="2124" y="2681"/>
                </a:lnTo>
                <a:cubicBezTo>
                  <a:pt x="2061" y="2663"/>
                  <a:pt x="1961" y="2630"/>
                  <a:pt x="1890" y="2624"/>
                </a:cubicBezTo>
                <a:cubicBezTo>
                  <a:pt x="1791" y="2616"/>
                  <a:pt x="1702" y="2606"/>
                  <a:pt x="1636" y="2565"/>
                </a:cubicBezTo>
                <a:cubicBezTo>
                  <a:pt x="1642" y="2487"/>
                  <a:pt x="1647" y="2487"/>
                  <a:pt x="1687" y="2441"/>
                </a:cubicBezTo>
                <a:cubicBezTo>
                  <a:pt x="1450" y="2134"/>
                  <a:pt x="1777" y="1952"/>
                  <a:pt x="1836" y="1670"/>
                </a:cubicBezTo>
                <a:cubicBezTo>
                  <a:pt x="1680" y="1699"/>
                  <a:pt x="1682" y="1906"/>
                  <a:pt x="1332" y="1616"/>
                </a:cubicBezTo>
                <a:cubicBezTo>
                  <a:pt x="1265" y="1561"/>
                  <a:pt x="1213" y="1496"/>
                  <a:pt x="1194" y="1384"/>
                </a:cubicBezTo>
                <a:cubicBezTo>
                  <a:pt x="1192" y="1366"/>
                  <a:pt x="1184" y="1209"/>
                  <a:pt x="1185" y="1197"/>
                </a:cubicBezTo>
                <a:cubicBezTo>
                  <a:pt x="1195" y="1082"/>
                  <a:pt x="1233" y="1131"/>
                  <a:pt x="1225" y="1044"/>
                </a:cubicBezTo>
                <a:cubicBezTo>
                  <a:pt x="1212" y="921"/>
                  <a:pt x="1088" y="997"/>
                  <a:pt x="1238" y="805"/>
                </a:cubicBezTo>
                <a:cubicBezTo>
                  <a:pt x="1305" y="720"/>
                  <a:pt x="1343" y="686"/>
                  <a:pt x="1392" y="562"/>
                </a:cubicBezTo>
                <a:cubicBezTo>
                  <a:pt x="1437" y="450"/>
                  <a:pt x="1528" y="458"/>
                  <a:pt x="1508" y="297"/>
                </a:cubicBezTo>
                <a:cubicBezTo>
                  <a:pt x="1497" y="211"/>
                  <a:pt x="1418" y="141"/>
                  <a:pt x="1398" y="8"/>
                </a:cubicBezTo>
                <a:lnTo>
                  <a:pt x="1134" y="0"/>
                </a:lnTo>
                <a:cubicBezTo>
                  <a:pt x="982" y="253"/>
                  <a:pt x="1014" y="139"/>
                  <a:pt x="805" y="268"/>
                </a:cubicBezTo>
                <a:close/>
              </a:path>
            </a:pathLst>
          </a:custGeom>
          <a:solidFill>
            <a:srgbClr val="D9E1F2"/>
          </a:solidFill>
          <a:ln w="9525">
            <a:solidFill>
              <a:srgbClr val="000000"/>
            </a:solidFill>
            <a:round/>
            <a:headEnd/>
            <a:tailEnd/>
          </a:ln>
        </xdr:spPr>
      </xdr:sp>
      <xdr:sp macro="[0]!seleccionarEstado" textlink="">
        <xdr:nvSpPr>
          <xdr:cNvPr id="13" name="El Cerrito">
            <a:extLst>
              <a:ext uri="{FF2B5EF4-FFF2-40B4-BE49-F238E27FC236}">
                <a16:creationId xmlns:a16="http://schemas.microsoft.com/office/drawing/2014/main" id="{0D7BA459-95D0-4084-BB28-BF3162B44152}"/>
              </a:ext>
            </a:extLst>
          </xdr:cNvPr>
          <xdr:cNvSpPr>
            <a:spLocks/>
          </xdr:cNvSpPr>
        </xdr:nvSpPr>
        <xdr:spPr bwMode="auto">
          <a:xfrm>
            <a:off x="9124950" y="5010150"/>
            <a:ext cx="1657350" cy="600075"/>
          </a:xfrm>
          <a:custGeom>
            <a:avLst/>
            <a:gdLst>
              <a:gd name="T0" fmla="*/ 2017 w 3936"/>
              <a:gd name="T1" fmla="*/ 940 h 1425"/>
              <a:gd name="T2" fmla="*/ 1753 w 3936"/>
              <a:gd name="T3" fmla="*/ 952 h 1425"/>
              <a:gd name="T4" fmla="*/ 1624 w 3936"/>
              <a:gd name="T5" fmla="*/ 767 h 1425"/>
              <a:gd name="T6" fmla="*/ 1574 w 3936"/>
              <a:gd name="T7" fmla="*/ 714 h 1425"/>
              <a:gd name="T8" fmla="*/ 1135 w 3936"/>
              <a:gd name="T9" fmla="*/ 697 h 1425"/>
              <a:gd name="T10" fmla="*/ 519 w 3936"/>
              <a:gd name="T11" fmla="*/ 338 h 1425"/>
              <a:gd name="T12" fmla="*/ 344 w 3936"/>
              <a:gd name="T13" fmla="*/ 270 h 1425"/>
              <a:gd name="T14" fmla="*/ 270 w 3936"/>
              <a:gd name="T15" fmla="*/ 142 h 1425"/>
              <a:gd name="T16" fmla="*/ 264 w 3936"/>
              <a:gd name="T17" fmla="*/ 123 h 1425"/>
              <a:gd name="T18" fmla="*/ 257 w 3936"/>
              <a:gd name="T19" fmla="*/ 104 h 1425"/>
              <a:gd name="T20" fmla="*/ 218 w 3936"/>
              <a:gd name="T21" fmla="*/ 235 h 1425"/>
              <a:gd name="T22" fmla="*/ 207 w 3936"/>
              <a:gd name="T23" fmla="*/ 307 h 1425"/>
              <a:gd name="T24" fmla="*/ 141 w 3936"/>
              <a:gd name="T25" fmla="*/ 463 h 1425"/>
              <a:gd name="T26" fmla="*/ 59 w 3936"/>
              <a:gd name="T27" fmla="*/ 602 h 1425"/>
              <a:gd name="T28" fmla="*/ 2 w 3936"/>
              <a:gd name="T29" fmla="*/ 661 h 1425"/>
              <a:gd name="T30" fmla="*/ 85 w 3936"/>
              <a:gd name="T31" fmla="*/ 845 h 1425"/>
              <a:gd name="T32" fmla="*/ 171 w 3936"/>
              <a:gd name="T33" fmla="*/ 891 h 1425"/>
              <a:gd name="T34" fmla="*/ 240 w 3936"/>
              <a:gd name="T35" fmla="*/ 954 h 1425"/>
              <a:gd name="T36" fmla="*/ 399 w 3936"/>
              <a:gd name="T37" fmla="*/ 1064 h 1425"/>
              <a:gd name="T38" fmla="*/ 937 w 3936"/>
              <a:gd name="T39" fmla="*/ 1328 h 1425"/>
              <a:gd name="T40" fmla="*/ 1378 w 3936"/>
              <a:gd name="T41" fmla="*/ 1289 h 1425"/>
              <a:gd name="T42" fmla="*/ 1957 w 3936"/>
              <a:gd name="T43" fmla="*/ 1254 h 1425"/>
              <a:gd name="T44" fmla="*/ 2008 w 3936"/>
              <a:gd name="T45" fmla="*/ 1252 h 1425"/>
              <a:gd name="T46" fmla="*/ 2267 w 3936"/>
              <a:gd name="T47" fmla="*/ 1312 h 1425"/>
              <a:gd name="T48" fmla="*/ 2754 w 3936"/>
              <a:gd name="T49" fmla="*/ 1270 h 1425"/>
              <a:gd name="T50" fmla="*/ 3039 w 3936"/>
              <a:gd name="T51" fmla="*/ 1009 h 1425"/>
              <a:gd name="T52" fmla="*/ 3145 w 3936"/>
              <a:gd name="T53" fmla="*/ 935 h 1425"/>
              <a:gd name="T54" fmla="*/ 3224 w 3936"/>
              <a:gd name="T55" fmla="*/ 815 h 1425"/>
              <a:gd name="T56" fmla="*/ 3322 w 3936"/>
              <a:gd name="T57" fmla="*/ 736 h 1425"/>
              <a:gd name="T58" fmla="*/ 3434 w 3936"/>
              <a:gd name="T59" fmla="*/ 651 h 1425"/>
              <a:gd name="T60" fmla="*/ 3936 w 3936"/>
              <a:gd name="T61" fmla="*/ 546 h 1425"/>
              <a:gd name="T62" fmla="*/ 3750 w 3936"/>
              <a:gd name="T63" fmla="*/ 313 h 1425"/>
              <a:gd name="T64" fmla="*/ 3478 w 3936"/>
              <a:gd name="T65" fmla="*/ 286 h 1425"/>
              <a:gd name="T66" fmla="*/ 2873 w 3936"/>
              <a:gd name="T67" fmla="*/ 228 h 1425"/>
              <a:gd name="T68" fmla="*/ 2730 w 3936"/>
              <a:gd name="T69" fmla="*/ 504 h 1425"/>
              <a:gd name="T70" fmla="*/ 2524 w 3936"/>
              <a:gd name="T71" fmla="*/ 715 h 1425"/>
              <a:gd name="T72" fmla="*/ 2204 w 3936"/>
              <a:gd name="T73" fmla="*/ 681 h 1425"/>
              <a:gd name="T74" fmla="*/ 2017 w 3936"/>
              <a:gd name="T75" fmla="*/ 940 h 14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936" h="1425">
                <a:moveTo>
                  <a:pt x="2017" y="940"/>
                </a:moveTo>
                <a:lnTo>
                  <a:pt x="1753" y="952"/>
                </a:lnTo>
                <a:cubicBezTo>
                  <a:pt x="1673" y="817"/>
                  <a:pt x="1782" y="896"/>
                  <a:pt x="1624" y="767"/>
                </a:cubicBezTo>
                <a:cubicBezTo>
                  <a:pt x="1603" y="749"/>
                  <a:pt x="1594" y="735"/>
                  <a:pt x="1574" y="714"/>
                </a:cubicBezTo>
                <a:cubicBezTo>
                  <a:pt x="1427" y="707"/>
                  <a:pt x="1268" y="739"/>
                  <a:pt x="1135" y="697"/>
                </a:cubicBezTo>
                <a:cubicBezTo>
                  <a:pt x="929" y="633"/>
                  <a:pt x="678" y="451"/>
                  <a:pt x="519" y="338"/>
                </a:cubicBezTo>
                <a:cubicBezTo>
                  <a:pt x="411" y="262"/>
                  <a:pt x="452" y="307"/>
                  <a:pt x="344" y="270"/>
                </a:cubicBezTo>
                <a:cubicBezTo>
                  <a:pt x="275" y="246"/>
                  <a:pt x="309" y="293"/>
                  <a:pt x="270" y="142"/>
                </a:cubicBezTo>
                <a:cubicBezTo>
                  <a:pt x="268" y="136"/>
                  <a:pt x="265" y="128"/>
                  <a:pt x="264" y="123"/>
                </a:cubicBezTo>
                <a:cubicBezTo>
                  <a:pt x="262" y="118"/>
                  <a:pt x="261" y="110"/>
                  <a:pt x="257" y="104"/>
                </a:cubicBezTo>
                <a:cubicBezTo>
                  <a:pt x="143" y="163"/>
                  <a:pt x="211" y="193"/>
                  <a:pt x="218" y="235"/>
                </a:cubicBezTo>
                <a:cubicBezTo>
                  <a:pt x="235" y="340"/>
                  <a:pt x="226" y="253"/>
                  <a:pt x="207" y="307"/>
                </a:cubicBezTo>
                <a:lnTo>
                  <a:pt x="141" y="463"/>
                </a:lnTo>
                <a:cubicBezTo>
                  <a:pt x="77" y="570"/>
                  <a:pt x="129" y="527"/>
                  <a:pt x="59" y="602"/>
                </a:cubicBezTo>
                <a:cubicBezTo>
                  <a:pt x="0" y="664"/>
                  <a:pt x="53" y="555"/>
                  <a:pt x="2" y="661"/>
                </a:cubicBezTo>
                <a:cubicBezTo>
                  <a:pt x="1" y="741"/>
                  <a:pt x="44" y="813"/>
                  <a:pt x="85" y="845"/>
                </a:cubicBezTo>
                <a:cubicBezTo>
                  <a:pt x="141" y="891"/>
                  <a:pt x="119" y="856"/>
                  <a:pt x="171" y="891"/>
                </a:cubicBezTo>
                <a:cubicBezTo>
                  <a:pt x="245" y="939"/>
                  <a:pt x="175" y="909"/>
                  <a:pt x="240" y="954"/>
                </a:cubicBezTo>
                <a:cubicBezTo>
                  <a:pt x="322" y="1009"/>
                  <a:pt x="336" y="971"/>
                  <a:pt x="399" y="1064"/>
                </a:cubicBezTo>
                <a:cubicBezTo>
                  <a:pt x="525" y="1251"/>
                  <a:pt x="465" y="1252"/>
                  <a:pt x="937" y="1328"/>
                </a:cubicBezTo>
                <a:cubicBezTo>
                  <a:pt x="1135" y="1360"/>
                  <a:pt x="1214" y="1425"/>
                  <a:pt x="1378" y="1289"/>
                </a:cubicBezTo>
                <a:cubicBezTo>
                  <a:pt x="1499" y="1189"/>
                  <a:pt x="1667" y="1278"/>
                  <a:pt x="1957" y="1254"/>
                </a:cubicBezTo>
                <a:cubicBezTo>
                  <a:pt x="1987" y="1251"/>
                  <a:pt x="1974" y="1246"/>
                  <a:pt x="2008" y="1252"/>
                </a:cubicBezTo>
                <a:cubicBezTo>
                  <a:pt x="2120" y="1271"/>
                  <a:pt x="2046" y="1342"/>
                  <a:pt x="2267" y="1312"/>
                </a:cubicBezTo>
                <a:lnTo>
                  <a:pt x="2754" y="1270"/>
                </a:lnTo>
                <a:cubicBezTo>
                  <a:pt x="3057" y="1239"/>
                  <a:pt x="2967" y="1183"/>
                  <a:pt x="3039" y="1009"/>
                </a:cubicBezTo>
                <a:cubicBezTo>
                  <a:pt x="3097" y="952"/>
                  <a:pt x="3101" y="982"/>
                  <a:pt x="3145" y="935"/>
                </a:cubicBezTo>
                <a:cubicBezTo>
                  <a:pt x="3196" y="879"/>
                  <a:pt x="3160" y="872"/>
                  <a:pt x="3224" y="815"/>
                </a:cubicBezTo>
                <a:cubicBezTo>
                  <a:pt x="3275" y="770"/>
                  <a:pt x="3267" y="791"/>
                  <a:pt x="3322" y="736"/>
                </a:cubicBezTo>
                <a:cubicBezTo>
                  <a:pt x="3382" y="675"/>
                  <a:pt x="3379" y="696"/>
                  <a:pt x="3434" y="651"/>
                </a:cubicBezTo>
                <a:cubicBezTo>
                  <a:pt x="3638" y="487"/>
                  <a:pt x="3417" y="428"/>
                  <a:pt x="3936" y="546"/>
                </a:cubicBezTo>
                <a:cubicBezTo>
                  <a:pt x="3855" y="434"/>
                  <a:pt x="3918" y="580"/>
                  <a:pt x="3750" y="313"/>
                </a:cubicBezTo>
                <a:cubicBezTo>
                  <a:pt x="3661" y="172"/>
                  <a:pt x="3638" y="273"/>
                  <a:pt x="3478" y="286"/>
                </a:cubicBezTo>
                <a:cubicBezTo>
                  <a:pt x="3204" y="308"/>
                  <a:pt x="2995" y="0"/>
                  <a:pt x="2873" y="228"/>
                </a:cubicBezTo>
                <a:cubicBezTo>
                  <a:pt x="2783" y="397"/>
                  <a:pt x="2742" y="336"/>
                  <a:pt x="2730" y="504"/>
                </a:cubicBezTo>
                <a:cubicBezTo>
                  <a:pt x="2717" y="703"/>
                  <a:pt x="2737" y="725"/>
                  <a:pt x="2524" y="715"/>
                </a:cubicBezTo>
                <a:cubicBezTo>
                  <a:pt x="2318" y="706"/>
                  <a:pt x="2391" y="639"/>
                  <a:pt x="2204" y="681"/>
                </a:cubicBezTo>
                <a:cubicBezTo>
                  <a:pt x="2009" y="726"/>
                  <a:pt x="2086" y="798"/>
                  <a:pt x="2017" y="940"/>
                </a:cubicBezTo>
                <a:close/>
              </a:path>
            </a:pathLst>
          </a:custGeom>
          <a:solidFill>
            <a:srgbClr val="D9E1F2"/>
          </a:solidFill>
          <a:ln w="9525">
            <a:solidFill>
              <a:srgbClr val="000000"/>
            </a:solidFill>
            <a:round/>
            <a:headEnd/>
            <a:tailEnd/>
          </a:ln>
        </xdr:spPr>
      </xdr:sp>
      <xdr:sp macro="[0]!seleccionarEstado" textlink="">
        <xdr:nvSpPr>
          <xdr:cNvPr id="14" name="Bugalagrande">
            <a:extLst>
              <a:ext uri="{FF2B5EF4-FFF2-40B4-BE49-F238E27FC236}">
                <a16:creationId xmlns:a16="http://schemas.microsoft.com/office/drawing/2014/main" id="{5C1EE2BE-C4E1-4DE2-AC2A-E3CDECED1E9A}"/>
              </a:ext>
            </a:extLst>
          </xdr:cNvPr>
          <xdr:cNvSpPr>
            <a:spLocks/>
          </xdr:cNvSpPr>
        </xdr:nvSpPr>
        <xdr:spPr bwMode="auto">
          <a:xfrm>
            <a:off x="9829800" y="3124200"/>
            <a:ext cx="1019175" cy="800100"/>
          </a:xfrm>
          <a:custGeom>
            <a:avLst/>
            <a:gdLst>
              <a:gd name="T0" fmla="*/ 548 w 2400"/>
              <a:gd name="T1" fmla="*/ 149 h 1883"/>
              <a:gd name="T2" fmla="*/ 504 w 2400"/>
              <a:gd name="T3" fmla="*/ 127 h 1883"/>
              <a:gd name="T4" fmla="*/ 451 w 2400"/>
              <a:gd name="T5" fmla="*/ 99 h 1883"/>
              <a:gd name="T6" fmla="*/ 276 w 2400"/>
              <a:gd name="T7" fmla="*/ 390 h 1883"/>
              <a:gd name="T8" fmla="*/ 125 w 2400"/>
              <a:gd name="T9" fmla="*/ 596 h 1883"/>
              <a:gd name="T10" fmla="*/ 73 w 2400"/>
              <a:gd name="T11" fmla="*/ 735 h 1883"/>
              <a:gd name="T12" fmla="*/ 562 w 2400"/>
              <a:gd name="T13" fmla="*/ 1027 h 1883"/>
              <a:gd name="T14" fmla="*/ 859 w 2400"/>
              <a:gd name="T15" fmla="*/ 1244 h 1883"/>
              <a:gd name="T16" fmla="*/ 1099 w 2400"/>
              <a:gd name="T17" fmla="*/ 1533 h 1883"/>
              <a:gd name="T18" fmla="*/ 1206 w 2400"/>
              <a:gd name="T19" fmla="*/ 1688 h 1883"/>
              <a:gd name="T20" fmla="*/ 1342 w 2400"/>
              <a:gd name="T21" fmla="*/ 1711 h 1883"/>
              <a:gd name="T22" fmla="*/ 1425 w 2400"/>
              <a:gd name="T23" fmla="*/ 1883 h 1883"/>
              <a:gd name="T24" fmla="*/ 1551 w 2400"/>
              <a:gd name="T25" fmla="*/ 1835 h 1883"/>
              <a:gd name="T26" fmla="*/ 1714 w 2400"/>
              <a:gd name="T27" fmla="*/ 1839 h 1883"/>
              <a:gd name="T28" fmla="*/ 1856 w 2400"/>
              <a:gd name="T29" fmla="*/ 1791 h 1883"/>
              <a:gd name="T30" fmla="*/ 2220 w 2400"/>
              <a:gd name="T31" fmla="*/ 1518 h 1883"/>
              <a:gd name="T32" fmla="*/ 2283 w 2400"/>
              <a:gd name="T33" fmla="*/ 1358 h 1883"/>
              <a:gd name="T34" fmla="*/ 2400 w 2400"/>
              <a:gd name="T35" fmla="*/ 1228 h 1883"/>
              <a:gd name="T36" fmla="*/ 2313 w 2400"/>
              <a:gd name="T37" fmla="*/ 1095 h 1883"/>
              <a:gd name="T38" fmla="*/ 2241 w 2400"/>
              <a:gd name="T39" fmla="*/ 904 h 1883"/>
              <a:gd name="T40" fmla="*/ 1985 w 2400"/>
              <a:gd name="T41" fmla="*/ 674 h 1883"/>
              <a:gd name="T42" fmla="*/ 1134 w 2400"/>
              <a:gd name="T43" fmla="*/ 625 h 1883"/>
              <a:gd name="T44" fmla="*/ 1025 w 2400"/>
              <a:gd name="T45" fmla="*/ 430 h 1883"/>
              <a:gd name="T46" fmla="*/ 858 w 2400"/>
              <a:gd name="T47" fmla="*/ 287 h 1883"/>
              <a:gd name="T48" fmla="*/ 700 w 2400"/>
              <a:gd name="T49" fmla="*/ 134 h 1883"/>
              <a:gd name="T50" fmla="*/ 548 w 2400"/>
              <a:gd name="T51" fmla="*/ 149 h 18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00" h="1883">
                <a:moveTo>
                  <a:pt x="548" y="149"/>
                </a:moveTo>
                <a:cubicBezTo>
                  <a:pt x="494" y="127"/>
                  <a:pt x="531" y="141"/>
                  <a:pt x="504" y="127"/>
                </a:cubicBezTo>
                <a:lnTo>
                  <a:pt x="451" y="99"/>
                </a:lnTo>
                <a:cubicBezTo>
                  <a:pt x="392" y="310"/>
                  <a:pt x="314" y="258"/>
                  <a:pt x="276" y="390"/>
                </a:cubicBezTo>
                <a:cubicBezTo>
                  <a:pt x="242" y="513"/>
                  <a:pt x="382" y="651"/>
                  <a:pt x="125" y="596"/>
                </a:cubicBezTo>
                <a:cubicBezTo>
                  <a:pt x="143" y="691"/>
                  <a:pt x="155" y="694"/>
                  <a:pt x="73" y="735"/>
                </a:cubicBezTo>
                <a:cubicBezTo>
                  <a:pt x="183" y="895"/>
                  <a:pt x="0" y="932"/>
                  <a:pt x="562" y="1027"/>
                </a:cubicBezTo>
                <a:cubicBezTo>
                  <a:pt x="767" y="1062"/>
                  <a:pt x="837" y="1067"/>
                  <a:pt x="859" y="1244"/>
                </a:cubicBezTo>
                <a:cubicBezTo>
                  <a:pt x="875" y="1369"/>
                  <a:pt x="869" y="1343"/>
                  <a:pt x="1099" y="1533"/>
                </a:cubicBezTo>
                <a:cubicBezTo>
                  <a:pt x="1197" y="1614"/>
                  <a:pt x="1178" y="1607"/>
                  <a:pt x="1206" y="1688"/>
                </a:cubicBezTo>
                <a:lnTo>
                  <a:pt x="1342" y="1711"/>
                </a:lnTo>
                <a:cubicBezTo>
                  <a:pt x="1358" y="1791"/>
                  <a:pt x="1365" y="1822"/>
                  <a:pt x="1425" y="1883"/>
                </a:cubicBezTo>
                <a:cubicBezTo>
                  <a:pt x="1518" y="1869"/>
                  <a:pt x="1478" y="1855"/>
                  <a:pt x="1551" y="1835"/>
                </a:cubicBezTo>
                <a:cubicBezTo>
                  <a:pt x="1657" y="1806"/>
                  <a:pt x="1626" y="1843"/>
                  <a:pt x="1714" y="1839"/>
                </a:cubicBezTo>
                <a:cubicBezTo>
                  <a:pt x="1785" y="1835"/>
                  <a:pt x="1789" y="1806"/>
                  <a:pt x="1856" y="1791"/>
                </a:cubicBezTo>
                <a:cubicBezTo>
                  <a:pt x="2007" y="1758"/>
                  <a:pt x="2008" y="1879"/>
                  <a:pt x="2220" y="1518"/>
                </a:cubicBezTo>
                <a:cubicBezTo>
                  <a:pt x="2257" y="1455"/>
                  <a:pt x="2250" y="1418"/>
                  <a:pt x="2283" y="1358"/>
                </a:cubicBezTo>
                <a:cubicBezTo>
                  <a:pt x="2339" y="1259"/>
                  <a:pt x="2352" y="1322"/>
                  <a:pt x="2400" y="1228"/>
                </a:cubicBezTo>
                <a:cubicBezTo>
                  <a:pt x="2385" y="1167"/>
                  <a:pt x="2343" y="1181"/>
                  <a:pt x="2313" y="1095"/>
                </a:cubicBezTo>
                <a:cubicBezTo>
                  <a:pt x="2257" y="933"/>
                  <a:pt x="2366" y="1048"/>
                  <a:pt x="2241" y="904"/>
                </a:cubicBezTo>
                <a:cubicBezTo>
                  <a:pt x="2172" y="825"/>
                  <a:pt x="2112" y="732"/>
                  <a:pt x="1985" y="674"/>
                </a:cubicBezTo>
                <a:cubicBezTo>
                  <a:pt x="1482" y="441"/>
                  <a:pt x="1269" y="710"/>
                  <a:pt x="1134" y="625"/>
                </a:cubicBezTo>
                <a:cubicBezTo>
                  <a:pt x="1078" y="552"/>
                  <a:pt x="1095" y="479"/>
                  <a:pt x="1025" y="430"/>
                </a:cubicBezTo>
                <a:cubicBezTo>
                  <a:pt x="901" y="343"/>
                  <a:pt x="962" y="434"/>
                  <a:pt x="858" y="287"/>
                </a:cubicBezTo>
                <a:cubicBezTo>
                  <a:pt x="783" y="181"/>
                  <a:pt x="816" y="275"/>
                  <a:pt x="700" y="134"/>
                </a:cubicBezTo>
                <a:cubicBezTo>
                  <a:pt x="590" y="0"/>
                  <a:pt x="610" y="98"/>
                  <a:pt x="548" y="149"/>
                </a:cubicBezTo>
                <a:close/>
              </a:path>
            </a:pathLst>
          </a:custGeom>
          <a:solidFill>
            <a:srgbClr val="D9E1F2"/>
          </a:solidFill>
          <a:ln w="9525">
            <a:solidFill>
              <a:srgbClr val="000000"/>
            </a:solidFill>
            <a:round/>
            <a:headEnd/>
            <a:tailEnd/>
          </a:ln>
        </xdr:spPr>
      </xdr:sp>
      <xdr:sp macro="[0]!seleccionarEstado" textlink="">
        <xdr:nvSpPr>
          <xdr:cNvPr id="15" name="Florida">
            <a:extLst>
              <a:ext uri="{FF2B5EF4-FFF2-40B4-BE49-F238E27FC236}">
                <a16:creationId xmlns:a16="http://schemas.microsoft.com/office/drawing/2014/main" id="{898DB50E-5714-4FA7-BDEE-01AB8C55A596}"/>
              </a:ext>
            </a:extLst>
          </xdr:cNvPr>
          <xdr:cNvSpPr>
            <a:spLocks/>
          </xdr:cNvSpPr>
        </xdr:nvSpPr>
        <xdr:spPr bwMode="auto">
          <a:xfrm>
            <a:off x="9391650" y="6257925"/>
            <a:ext cx="1104900" cy="628650"/>
          </a:xfrm>
          <a:custGeom>
            <a:avLst/>
            <a:gdLst>
              <a:gd name="T0" fmla="*/ 1600 w 2627"/>
              <a:gd name="T1" fmla="*/ 212 h 1472"/>
              <a:gd name="T2" fmla="*/ 1224 w 2627"/>
              <a:gd name="T3" fmla="*/ 451 h 1472"/>
              <a:gd name="T4" fmla="*/ 1041 w 2627"/>
              <a:gd name="T5" fmla="*/ 327 h 1472"/>
              <a:gd name="T6" fmla="*/ 789 w 2627"/>
              <a:gd name="T7" fmla="*/ 320 h 1472"/>
              <a:gd name="T8" fmla="*/ 766 w 2627"/>
              <a:gd name="T9" fmla="*/ 362 h 1472"/>
              <a:gd name="T10" fmla="*/ 616 w 2627"/>
              <a:gd name="T11" fmla="*/ 434 h 1472"/>
              <a:gd name="T12" fmla="*/ 393 w 2627"/>
              <a:gd name="T13" fmla="*/ 376 h 1472"/>
              <a:gd name="T14" fmla="*/ 246 w 2627"/>
              <a:gd name="T15" fmla="*/ 497 h 1472"/>
              <a:gd name="T16" fmla="*/ 88 w 2627"/>
              <a:gd name="T17" fmla="*/ 628 h 1472"/>
              <a:gd name="T18" fmla="*/ 0 w 2627"/>
              <a:gd name="T19" fmla="*/ 884 h 1472"/>
              <a:gd name="T20" fmla="*/ 312 w 2627"/>
              <a:gd name="T21" fmla="*/ 877 h 1472"/>
              <a:gd name="T22" fmla="*/ 432 w 2627"/>
              <a:gd name="T23" fmla="*/ 855 h 1472"/>
              <a:gd name="T24" fmla="*/ 844 w 2627"/>
              <a:gd name="T25" fmla="*/ 960 h 1472"/>
              <a:gd name="T26" fmla="*/ 1070 w 2627"/>
              <a:gd name="T27" fmla="*/ 993 h 1472"/>
              <a:gd name="T28" fmla="*/ 1296 w 2627"/>
              <a:gd name="T29" fmla="*/ 1342 h 1472"/>
              <a:gd name="T30" fmla="*/ 1491 w 2627"/>
              <a:gd name="T31" fmla="*/ 1329 h 1472"/>
              <a:gd name="T32" fmla="*/ 1633 w 2627"/>
              <a:gd name="T33" fmla="*/ 1274 h 1472"/>
              <a:gd name="T34" fmla="*/ 1694 w 2627"/>
              <a:gd name="T35" fmla="*/ 1387 h 1472"/>
              <a:gd name="T36" fmla="*/ 2071 w 2627"/>
              <a:gd name="T37" fmla="*/ 1370 h 1472"/>
              <a:gd name="T38" fmla="*/ 2419 w 2627"/>
              <a:gd name="T39" fmla="*/ 1461 h 1472"/>
              <a:gd name="T40" fmla="*/ 2564 w 2627"/>
              <a:gd name="T41" fmla="*/ 1211 h 1472"/>
              <a:gd name="T42" fmla="*/ 2542 w 2627"/>
              <a:gd name="T43" fmla="*/ 940 h 1472"/>
              <a:gd name="T44" fmla="*/ 2627 w 2627"/>
              <a:gd name="T45" fmla="*/ 744 h 1472"/>
              <a:gd name="T46" fmla="*/ 2474 w 2627"/>
              <a:gd name="T47" fmla="*/ 660 h 1472"/>
              <a:gd name="T48" fmla="*/ 2473 w 2627"/>
              <a:gd name="T49" fmla="*/ 510 h 1472"/>
              <a:gd name="T50" fmla="*/ 2384 w 2627"/>
              <a:gd name="T51" fmla="*/ 461 h 1472"/>
              <a:gd name="T52" fmla="*/ 2340 w 2627"/>
              <a:gd name="T53" fmla="*/ 352 h 1472"/>
              <a:gd name="T54" fmla="*/ 2206 w 2627"/>
              <a:gd name="T55" fmla="*/ 268 h 1472"/>
              <a:gd name="T56" fmla="*/ 1871 w 2627"/>
              <a:gd name="T57" fmla="*/ 234 h 1472"/>
              <a:gd name="T58" fmla="*/ 1600 w 2627"/>
              <a:gd name="T59" fmla="*/ 212 h 14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2627" h="1472">
                <a:moveTo>
                  <a:pt x="1600" y="212"/>
                </a:moveTo>
                <a:cubicBezTo>
                  <a:pt x="1552" y="382"/>
                  <a:pt x="1437" y="469"/>
                  <a:pt x="1224" y="451"/>
                </a:cubicBezTo>
                <a:cubicBezTo>
                  <a:pt x="1083" y="439"/>
                  <a:pt x="1160" y="371"/>
                  <a:pt x="1041" y="327"/>
                </a:cubicBezTo>
                <a:cubicBezTo>
                  <a:pt x="915" y="281"/>
                  <a:pt x="887" y="352"/>
                  <a:pt x="789" y="320"/>
                </a:cubicBezTo>
                <a:cubicBezTo>
                  <a:pt x="706" y="412"/>
                  <a:pt x="867" y="215"/>
                  <a:pt x="766" y="362"/>
                </a:cubicBezTo>
                <a:cubicBezTo>
                  <a:pt x="724" y="423"/>
                  <a:pt x="718" y="415"/>
                  <a:pt x="616" y="434"/>
                </a:cubicBezTo>
                <a:cubicBezTo>
                  <a:pt x="492" y="456"/>
                  <a:pt x="484" y="456"/>
                  <a:pt x="393" y="376"/>
                </a:cubicBezTo>
                <a:lnTo>
                  <a:pt x="246" y="497"/>
                </a:lnTo>
                <a:cubicBezTo>
                  <a:pt x="163" y="571"/>
                  <a:pt x="254" y="592"/>
                  <a:pt x="88" y="628"/>
                </a:cubicBezTo>
                <a:cubicBezTo>
                  <a:pt x="83" y="836"/>
                  <a:pt x="68" y="751"/>
                  <a:pt x="0" y="884"/>
                </a:cubicBezTo>
                <a:cubicBezTo>
                  <a:pt x="102" y="882"/>
                  <a:pt x="226" y="907"/>
                  <a:pt x="312" y="877"/>
                </a:cubicBezTo>
                <a:cubicBezTo>
                  <a:pt x="358" y="861"/>
                  <a:pt x="356" y="833"/>
                  <a:pt x="432" y="855"/>
                </a:cubicBezTo>
                <a:cubicBezTo>
                  <a:pt x="607" y="904"/>
                  <a:pt x="388" y="982"/>
                  <a:pt x="844" y="960"/>
                </a:cubicBezTo>
                <a:lnTo>
                  <a:pt x="1070" y="993"/>
                </a:lnTo>
                <a:cubicBezTo>
                  <a:pt x="1191" y="1037"/>
                  <a:pt x="1162" y="1054"/>
                  <a:pt x="1296" y="1342"/>
                </a:cubicBezTo>
                <a:cubicBezTo>
                  <a:pt x="1361" y="1345"/>
                  <a:pt x="1430" y="1351"/>
                  <a:pt x="1491" y="1329"/>
                </a:cubicBezTo>
                <a:cubicBezTo>
                  <a:pt x="1591" y="1293"/>
                  <a:pt x="1486" y="1273"/>
                  <a:pt x="1633" y="1274"/>
                </a:cubicBezTo>
                <a:cubicBezTo>
                  <a:pt x="1684" y="1326"/>
                  <a:pt x="1669" y="1313"/>
                  <a:pt x="1694" y="1387"/>
                </a:cubicBezTo>
                <a:cubicBezTo>
                  <a:pt x="2185" y="1440"/>
                  <a:pt x="1834" y="1340"/>
                  <a:pt x="2071" y="1370"/>
                </a:cubicBezTo>
                <a:cubicBezTo>
                  <a:pt x="2156" y="1381"/>
                  <a:pt x="2218" y="1472"/>
                  <a:pt x="2419" y="1461"/>
                </a:cubicBezTo>
                <a:cubicBezTo>
                  <a:pt x="2435" y="1282"/>
                  <a:pt x="2401" y="1263"/>
                  <a:pt x="2564" y="1211"/>
                </a:cubicBezTo>
                <a:cubicBezTo>
                  <a:pt x="2557" y="1116"/>
                  <a:pt x="2514" y="1031"/>
                  <a:pt x="2542" y="940"/>
                </a:cubicBezTo>
                <a:cubicBezTo>
                  <a:pt x="2572" y="838"/>
                  <a:pt x="2617" y="907"/>
                  <a:pt x="2627" y="744"/>
                </a:cubicBezTo>
                <a:cubicBezTo>
                  <a:pt x="2574" y="688"/>
                  <a:pt x="2558" y="689"/>
                  <a:pt x="2474" y="660"/>
                </a:cubicBezTo>
                <a:lnTo>
                  <a:pt x="2473" y="510"/>
                </a:lnTo>
                <a:cubicBezTo>
                  <a:pt x="2472" y="511"/>
                  <a:pt x="2423" y="505"/>
                  <a:pt x="2384" y="461"/>
                </a:cubicBezTo>
                <a:cubicBezTo>
                  <a:pt x="2359" y="432"/>
                  <a:pt x="2354" y="391"/>
                  <a:pt x="2340" y="352"/>
                </a:cubicBezTo>
                <a:cubicBezTo>
                  <a:pt x="2206" y="335"/>
                  <a:pt x="2229" y="408"/>
                  <a:pt x="2206" y="268"/>
                </a:cubicBezTo>
                <a:cubicBezTo>
                  <a:pt x="2163" y="0"/>
                  <a:pt x="2017" y="230"/>
                  <a:pt x="1871" y="234"/>
                </a:cubicBezTo>
                <a:cubicBezTo>
                  <a:pt x="1831" y="234"/>
                  <a:pt x="1665" y="217"/>
                  <a:pt x="1600" y="212"/>
                </a:cubicBezTo>
                <a:close/>
              </a:path>
            </a:pathLst>
          </a:custGeom>
          <a:solidFill>
            <a:srgbClr val="D9E1F2"/>
          </a:solidFill>
          <a:ln w="9525">
            <a:solidFill>
              <a:srgbClr val="000000"/>
            </a:solidFill>
            <a:round/>
            <a:headEnd/>
            <a:tailEnd/>
          </a:ln>
        </xdr:spPr>
      </xdr:sp>
      <xdr:sp macro="[0]!seleccionarEstado" textlink="">
        <xdr:nvSpPr>
          <xdr:cNvPr id="16" name="Zarzal">
            <a:extLst>
              <a:ext uri="{FF2B5EF4-FFF2-40B4-BE49-F238E27FC236}">
                <a16:creationId xmlns:a16="http://schemas.microsoft.com/office/drawing/2014/main" id="{E3C0934E-F581-4794-BFAB-67AE6D8CDA4F}"/>
              </a:ext>
            </a:extLst>
          </xdr:cNvPr>
          <xdr:cNvSpPr>
            <a:spLocks/>
          </xdr:cNvSpPr>
        </xdr:nvSpPr>
        <xdr:spPr bwMode="auto">
          <a:xfrm>
            <a:off x="10096500" y="2628900"/>
            <a:ext cx="904875" cy="742950"/>
          </a:xfrm>
          <a:custGeom>
            <a:avLst/>
            <a:gdLst>
              <a:gd name="T0" fmla="*/ 710 w 2155"/>
              <a:gd name="T1" fmla="*/ 286 h 1752"/>
              <a:gd name="T2" fmla="*/ 571 w 2155"/>
              <a:gd name="T3" fmla="*/ 540 h 1752"/>
              <a:gd name="T4" fmla="*/ 401 w 2155"/>
              <a:gd name="T5" fmla="*/ 497 h 1752"/>
              <a:gd name="T6" fmla="*/ 336 w 2155"/>
              <a:gd name="T7" fmla="*/ 750 h 1752"/>
              <a:gd name="T8" fmla="*/ 195 w 2155"/>
              <a:gd name="T9" fmla="*/ 762 h 1752"/>
              <a:gd name="T10" fmla="*/ 267 w 2155"/>
              <a:gd name="T11" fmla="*/ 896 h 1752"/>
              <a:gd name="T12" fmla="*/ 137 w 2155"/>
              <a:gd name="T13" fmla="*/ 971 h 1752"/>
              <a:gd name="T14" fmla="*/ 0 w 2155"/>
              <a:gd name="T15" fmla="*/ 1044 h 1752"/>
              <a:gd name="T16" fmla="*/ 0 w 2155"/>
              <a:gd name="T17" fmla="*/ 1170 h 1752"/>
              <a:gd name="T18" fmla="*/ 150 w 2155"/>
              <a:gd name="T19" fmla="*/ 1308 h 1752"/>
              <a:gd name="T20" fmla="*/ 314 w 2155"/>
              <a:gd name="T21" fmla="*/ 1432 h 1752"/>
              <a:gd name="T22" fmla="*/ 469 w 2155"/>
              <a:gd name="T23" fmla="*/ 1564 h 1752"/>
              <a:gd name="T24" fmla="*/ 567 w 2155"/>
              <a:gd name="T25" fmla="*/ 1752 h 1752"/>
              <a:gd name="T26" fmla="*/ 761 w 2155"/>
              <a:gd name="T27" fmla="*/ 1703 h 1752"/>
              <a:gd name="T28" fmla="*/ 1022 w 2155"/>
              <a:gd name="T29" fmla="*/ 1682 h 1752"/>
              <a:gd name="T30" fmla="*/ 1083 w 2155"/>
              <a:gd name="T31" fmla="*/ 1586 h 1752"/>
              <a:gd name="T32" fmla="*/ 1162 w 2155"/>
              <a:gd name="T33" fmla="*/ 1508 h 1752"/>
              <a:gd name="T34" fmla="*/ 1199 w 2155"/>
              <a:gd name="T35" fmla="*/ 1260 h 1752"/>
              <a:gd name="T36" fmla="*/ 1524 w 2155"/>
              <a:gd name="T37" fmla="*/ 1275 h 1752"/>
              <a:gd name="T38" fmla="*/ 1559 w 2155"/>
              <a:gd name="T39" fmla="*/ 1111 h 1752"/>
              <a:gd name="T40" fmla="*/ 1745 w 2155"/>
              <a:gd name="T41" fmla="*/ 1166 h 1752"/>
              <a:gd name="T42" fmla="*/ 1880 w 2155"/>
              <a:gd name="T43" fmla="*/ 994 h 1752"/>
              <a:gd name="T44" fmla="*/ 1857 w 2155"/>
              <a:gd name="T45" fmla="*/ 721 h 1752"/>
              <a:gd name="T46" fmla="*/ 2154 w 2155"/>
              <a:gd name="T47" fmla="*/ 496 h 1752"/>
              <a:gd name="T48" fmla="*/ 1802 w 2155"/>
              <a:gd name="T49" fmla="*/ 565 h 1752"/>
              <a:gd name="T50" fmla="*/ 1739 w 2155"/>
              <a:gd name="T51" fmla="*/ 442 h 1752"/>
              <a:gd name="T52" fmla="*/ 1680 w 2155"/>
              <a:gd name="T53" fmla="*/ 557 h 1752"/>
              <a:gd name="T54" fmla="*/ 1428 w 2155"/>
              <a:gd name="T55" fmla="*/ 282 h 1752"/>
              <a:gd name="T56" fmla="*/ 1422 w 2155"/>
              <a:gd name="T57" fmla="*/ 266 h 1752"/>
              <a:gd name="T58" fmla="*/ 1308 w 2155"/>
              <a:gd name="T59" fmla="*/ 205 h 1752"/>
              <a:gd name="T60" fmla="*/ 1225 w 2155"/>
              <a:gd name="T61" fmla="*/ 132 h 1752"/>
              <a:gd name="T62" fmla="*/ 1053 w 2155"/>
              <a:gd name="T63" fmla="*/ 9 h 1752"/>
              <a:gd name="T64" fmla="*/ 1009 w 2155"/>
              <a:gd name="T65" fmla="*/ 26 h 1752"/>
              <a:gd name="T66" fmla="*/ 955 w 2155"/>
              <a:gd name="T67" fmla="*/ 66 h 1752"/>
              <a:gd name="T68" fmla="*/ 923 w 2155"/>
              <a:gd name="T69" fmla="*/ 101 h 1752"/>
              <a:gd name="T70" fmla="*/ 710 w 2155"/>
              <a:gd name="T71" fmla="*/ 286 h 17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155" h="1752">
                <a:moveTo>
                  <a:pt x="710" y="286"/>
                </a:moveTo>
                <a:cubicBezTo>
                  <a:pt x="707" y="395"/>
                  <a:pt x="719" y="367"/>
                  <a:pt x="571" y="540"/>
                </a:cubicBezTo>
                <a:lnTo>
                  <a:pt x="401" y="497"/>
                </a:lnTo>
                <a:cubicBezTo>
                  <a:pt x="301" y="738"/>
                  <a:pt x="373" y="610"/>
                  <a:pt x="336" y="750"/>
                </a:cubicBezTo>
                <a:cubicBezTo>
                  <a:pt x="235" y="790"/>
                  <a:pt x="250" y="748"/>
                  <a:pt x="195" y="762"/>
                </a:cubicBezTo>
                <a:cubicBezTo>
                  <a:pt x="210" y="921"/>
                  <a:pt x="235" y="737"/>
                  <a:pt x="267" y="896"/>
                </a:cubicBezTo>
                <a:cubicBezTo>
                  <a:pt x="202" y="939"/>
                  <a:pt x="227" y="895"/>
                  <a:pt x="137" y="971"/>
                </a:cubicBezTo>
                <a:cubicBezTo>
                  <a:pt x="31" y="1058"/>
                  <a:pt x="74" y="1002"/>
                  <a:pt x="0" y="1044"/>
                </a:cubicBezTo>
                <a:lnTo>
                  <a:pt x="0" y="1170"/>
                </a:lnTo>
                <a:cubicBezTo>
                  <a:pt x="182" y="1297"/>
                  <a:pt x="75" y="1204"/>
                  <a:pt x="150" y="1308"/>
                </a:cubicBezTo>
                <a:cubicBezTo>
                  <a:pt x="210" y="1391"/>
                  <a:pt x="255" y="1359"/>
                  <a:pt x="314" y="1432"/>
                </a:cubicBezTo>
                <a:cubicBezTo>
                  <a:pt x="477" y="1635"/>
                  <a:pt x="357" y="1481"/>
                  <a:pt x="469" y="1564"/>
                </a:cubicBezTo>
                <a:cubicBezTo>
                  <a:pt x="527" y="1607"/>
                  <a:pt x="540" y="1699"/>
                  <a:pt x="567" y="1752"/>
                </a:cubicBezTo>
                <a:cubicBezTo>
                  <a:pt x="634" y="1742"/>
                  <a:pt x="688" y="1715"/>
                  <a:pt x="761" y="1703"/>
                </a:cubicBezTo>
                <a:cubicBezTo>
                  <a:pt x="845" y="1688"/>
                  <a:pt x="932" y="1692"/>
                  <a:pt x="1022" y="1682"/>
                </a:cubicBezTo>
                <a:cubicBezTo>
                  <a:pt x="1056" y="1640"/>
                  <a:pt x="1058" y="1616"/>
                  <a:pt x="1083" y="1586"/>
                </a:cubicBezTo>
                <a:cubicBezTo>
                  <a:pt x="1138" y="1520"/>
                  <a:pt x="1122" y="1579"/>
                  <a:pt x="1162" y="1508"/>
                </a:cubicBezTo>
                <a:cubicBezTo>
                  <a:pt x="1216" y="1412"/>
                  <a:pt x="1136" y="1410"/>
                  <a:pt x="1199" y="1260"/>
                </a:cubicBezTo>
                <a:cubicBezTo>
                  <a:pt x="1398" y="1263"/>
                  <a:pt x="1308" y="1362"/>
                  <a:pt x="1524" y="1275"/>
                </a:cubicBezTo>
                <a:cubicBezTo>
                  <a:pt x="1545" y="1219"/>
                  <a:pt x="1537" y="1175"/>
                  <a:pt x="1559" y="1111"/>
                </a:cubicBezTo>
                <a:cubicBezTo>
                  <a:pt x="1726" y="1099"/>
                  <a:pt x="1598" y="1135"/>
                  <a:pt x="1745" y="1166"/>
                </a:cubicBezTo>
                <a:cubicBezTo>
                  <a:pt x="1809" y="1062"/>
                  <a:pt x="1850" y="1111"/>
                  <a:pt x="1880" y="994"/>
                </a:cubicBezTo>
                <a:cubicBezTo>
                  <a:pt x="1917" y="852"/>
                  <a:pt x="1843" y="846"/>
                  <a:pt x="1857" y="721"/>
                </a:cubicBezTo>
                <a:cubicBezTo>
                  <a:pt x="1963" y="581"/>
                  <a:pt x="2155" y="635"/>
                  <a:pt x="2154" y="496"/>
                </a:cubicBezTo>
                <a:cubicBezTo>
                  <a:pt x="1865" y="421"/>
                  <a:pt x="2003" y="558"/>
                  <a:pt x="1802" y="565"/>
                </a:cubicBezTo>
                <a:lnTo>
                  <a:pt x="1739" y="442"/>
                </a:lnTo>
                <a:cubicBezTo>
                  <a:pt x="1712" y="489"/>
                  <a:pt x="1705" y="521"/>
                  <a:pt x="1680" y="557"/>
                </a:cubicBezTo>
                <a:cubicBezTo>
                  <a:pt x="1366" y="550"/>
                  <a:pt x="1493" y="538"/>
                  <a:pt x="1428" y="282"/>
                </a:cubicBezTo>
                <a:cubicBezTo>
                  <a:pt x="1426" y="277"/>
                  <a:pt x="1423" y="270"/>
                  <a:pt x="1422" y="266"/>
                </a:cubicBezTo>
                <a:cubicBezTo>
                  <a:pt x="1409" y="222"/>
                  <a:pt x="1362" y="244"/>
                  <a:pt x="1308" y="205"/>
                </a:cubicBezTo>
                <a:cubicBezTo>
                  <a:pt x="1254" y="165"/>
                  <a:pt x="1288" y="167"/>
                  <a:pt x="1225" y="132"/>
                </a:cubicBezTo>
                <a:cubicBezTo>
                  <a:pt x="1023" y="23"/>
                  <a:pt x="1178" y="0"/>
                  <a:pt x="1053" y="9"/>
                </a:cubicBezTo>
                <a:cubicBezTo>
                  <a:pt x="998" y="12"/>
                  <a:pt x="1038" y="10"/>
                  <a:pt x="1009" y="26"/>
                </a:cubicBezTo>
                <a:lnTo>
                  <a:pt x="955" y="66"/>
                </a:lnTo>
                <a:cubicBezTo>
                  <a:pt x="913" y="104"/>
                  <a:pt x="954" y="51"/>
                  <a:pt x="923" y="101"/>
                </a:cubicBezTo>
                <a:cubicBezTo>
                  <a:pt x="874" y="181"/>
                  <a:pt x="934" y="255"/>
                  <a:pt x="710" y="286"/>
                </a:cubicBezTo>
                <a:close/>
              </a:path>
            </a:pathLst>
          </a:custGeom>
          <a:solidFill>
            <a:srgbClr val="D9E1F2"/>
          </a:solidFill>
          <a:ln w="9525">
            <a:solidFill>
              <a:schemeClr val="tx1"/>
            </a:solidFill>
            <a:round/>
            <a:headEnd/>
            <a:tailEnd/>
          </a:ln>
        </xdr:spPr>
      </xdr:sp>
      <xdr:sp macro="[0]!seleccionarEstado" textlink="">
        <xdr:nvSpPr>
          <xdr:cNvPr id="17" name="Pradera">
            <a:extLst>
              <a:ext uri="{FF2B5EF4-FFF2-40B4-BE49-F238E27FC236}">
                <a16:creationId xmlns:a16="http://schemas.microsoft.com/office/drawing/2014/main" id="{F900CE2B-ECCD-4A9A-9D33-3CF19C22624E}"/>
              </a:ext>
            </a:extLst>
          </xdr:cNvPr>
          <xdr:cNvSpPr>
            <a:spLocks/>
          </xdr:cNvSpPr>
        </xdr:nvSpPr>
        <xdr:spPr bwMode="auto">
          <a:xfrm>
            <a:off x="9467850" y="5981700"/>
            <a:ext cx="1066800" cy="457200"/>
          </a:xfrm>
          <a:custGeom>
            <a:avLst/>
            <a:gdLst>
              <a:gd name="T0" fmla="*/ 500 w 2529"/>
              <a:gd name="T1" fmla="*/ 83 h 1082"/>
              <a:gd name="T2" fmla="*/ 492 w 2529"/>
              <a:gd name="T3" fmla="*/ 101 h 1082"/>
              <a:gd name="T4" fmla="*/ 114 w 2529"/>
              <a:gd name="T5" fmla="*/ 568 h 1082"/>
              <a:gd name="T6" fmla="*/ 67 w 2529"/>
              <a:gd name="T7" fmla="*/ 653 h 1082"/>
              <a:gd name="T8" fmla="*/ 0 w 2529"/>
              <a:gd name="T9" fmla="*/ 747 h 1082"/>
              <a:gd name="T10" fmla="*/ 508 w 2529"/>
              <a:gd name="T11" fmla="*/ 1037 h 1082"/>
              <a:gd name="T12" fmla="*/ 675 w 2529"/>
              <a:gd name="T13" fmla="*/ 942 h 1082"/>
              <a:gd name="T14" fmla="*/ 951 w 2529"/>
              <a:gd name="T15" fmla="*/ 1002 h 1082"/>
              <a:gd name="T16" fmla="*/ 1240 w 2529"/>
              <a:gd name="T17" fmla="*/ 1031 h 1082"/>
              <a:gd name="T18" fmla="*/ 1391 w 2529"/>
              <a:gd name="T19" fmla="*/ 832 h 1082"/>
              <a:gd name="T20" fmla="*/ 1605 w 2529"/>
              <a:gd name="T21" fmla="*/ 833 h 1082"/>
              <a:gd name="T22" fmla="*/ 1776 w 2529"/>
              <a:gd name="T23" fmla="*/ 802 h 1082"/>
              <a:gd name="T24" fmla="*/ 2072 w 2529"/>
              <a:gd name="T25" fmla="*/ 960 h 1082"/>
              <a:gd name="T26" fmla="*/ 2194 w 2529"/>
              <a:gd name="T27" fmla="*/ 970 h 1082"/>
              <a:gd name="T28" fmla="*/ 2222 w 2529"/>
              <a:gd name="T29" fmla="*/ 1082 h 1082"/>
              <a:gd name="T30" fmla="*/ 2299 w 2529"/>
              <a:gd name="T31" fmla="*/ 1026 h 1082"/>
              <a:gd name="T32" fmla="*/ 2368 w 2529"/>
              <a:gd name="T33" fmla="*/ 940 h 1082"/>
              <a:gd name="T34" fmla="*/ 2529 w 2529"/>
              <a:gd name="T35" fmla="*/ 806 h 1082"/>
              <a:gd name="T36" fmla="*/ 2413 w 2529"/>
              <a:gd name="T37" fmla="*/ 738 h 1082"/>
              <a:gd name="T38" fmla="*/ 2445 w 2529"/>
              <a:gd name="T39" fmla="*/ 544 h 1082"/>
              <a:gd name="T40" fmla="*/ 2450 w 2529"/>
              <a:gd name="T41" fmla="*/ 314 h 1082"/>
              <a:gd name="T42" fmla="*/ 2077 w 2529"/>
              <a:gd name="T43" fmla="*/ 145 h 1082"/>
              <a:gd name="T44" fmla="*/ 2060 w 2529"/>
              <a:gd name="T45" fmla="*/ 140 h 1082"/>
              <a:gd name="T46" fmla="*/ 2016 w 2529"/>
              <a:gd name="T47" fmla="*/ 119 h 1082"/>
              <a:gd name="T48" fmla="*/ 1551 w 2529"/>
              <a:gd name="T49" fmla="*/ 140 h 1082"/>
              <a:gd name="T50" fmla="*/ 1287 w 2529"/>
              <a:gd name="T51" fmla="*/ 131 h 1082"/>
              <a:gd name="T52" fmla="*/ 1074 w 2529"/>
              <a:gd name="T53" fmla="*/ 157 h 1082"/>
              <a:gd name="T54" fmla="*/ 500 w 2529"/>
              <a:gd name="T55" fmla="*/ 83 h 10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2529" h="1082">
                <a:moveTo>
                  <a:pt x="500" y="83"/>
                </a:moveTo>
                <a:cubicBezTo>
                  <a:pt x="496" y="88"/>
                  <a:pt x="494" y="91"/>
                  <a:pt x="492" y="101"/>
                </a:cubicBezTo>
                <a:cubicBezTo>
                  <a:pt x="471" y="249"/>
                  <a:pt x="149" y="514"/>
                  <a:pt x="114" y="568"/>
                </a:cubicBezTo>
                <a:cubicBezTo>
                  <a:pt x="95" y="598"/>
                  <a:pt x="85" y="624"/>
                  <a:pt x="67" y="653"/>
                </a:cubicBezTo>
                <a:lnTo>
                  <a:pt x="0" y="747"/>
                </a:lnTo>
                <a:cubicBezTo>
                  <a:pt x="292" y="834"/>
                  <a:pt x="56" y="1070"/>
                  <a:pt x="508" y="1037"/>
                </a:cubicBezTo>
                <a:cubicBezTo>
                  <a:pt x="573" y="908"/>
                  <a:pt x="452" y="957"/>
                  <a:pt x="675" y="942"/>
                </a:cubicBezTo>
                <a:cubicBezTo>
                  <a:pt x="847" y="930"/>
                  <a:pt x="833" y="910"/>
                  <a:pt x="951" y="1002"/>
                </a:cubicBezTo>
                <a:cubicBezTo>
                  <a:pt x="1019" y="1056"/>
                  <a:pt x="1133" y="1079"/>
                  <a:pt x="1240" y="1031"/>
                </a:cubicBezTo>
                <a:cubicBezTo>
                  <a:pt x="1326" y="993"/>
                  <a:pt x="1341" y="924"/>
                  <a:pt x="1391" y="832"/>
                </a:cubicBezTo>
                <a:cubicBezTo>
                  <a:pt x="1442" y="828"/>
                  <a:pt x="1568" y="826"/>
                  <a:pt x="1605" y="833"/>
                </a:cubicBezTo>
                <a:cubicBezTo>
                  <a:pt x="1767" y="862"/>
                  <a:pt x="1645" y="865"/>
                  <a:pt x="1776" y="802"/>
                </a:cubicBezTo>
                <a:cubicBezTo>
                  <a:pt x="2088" y="653"/>
                  <a:pt x="2060" y="917"/>
                  <a:pt x="2072" y="960"/>
                </a:cubicBezTo>
                <a:lnTo>
                  <a:pt x="2194" y="970"/>
                </a:lnTo>
                <a:lnTo>
                  <a:pt x="2222" y="1082"/>
                </a:lnTo>
                <a:cubicBezTo>
                  <a:pt x="2266" y="1048"/>
                  <a:pt x="2274" y="1045"/>
                  <a:pt x="2299" y="1026"/>
                </a:cubicBezTo>
                <a:cubicBezTo>
                  <a:pt x="2386" y="960"/>
                  <a:pt x="2319" y="1028"/>
                  <a:pt x="2368" y="940"/>
                </a:cubicBezTo>
                <a:cubicBezTo>
                  <a:pt x="2459" y="779"/>
                  <a:pt x="2461" y="941"/>
                  <a:pt x="2529" y="806"/>
                </a:cubicBezTo>
                <a:cubicBezTo>
                  <a:pt x="2469" y="729"/>
                  <a:pt x="2506" y="809"/>
                  <a:pt x="2413" y="738"/>
                </a:cubicBezTo>
                <a:cubicBezTo>
                  <a:pt x="2407" y="597"/>
                  <a:pt x="2445" y="624"/>
                  <a:pt x="2445" y="544"/>
                </a:cubicBezTo>
                <a:cubicBezTo>
                  <a:pt x="2445" y="458"/>
                  <a:pt x="2431" y="449"/>
                  <a:pt x="2450" y="314"/>
                </a:cubicBezTo>
                <a:cubicBezTo>
                  <a:pt x="1980" y="295"/>
                  <a:pt x="2287" y="233"/>
                  <a:pt x="2077" y="145"/>
                </a:cubicBezTo>
                <a:cubicBezTo>
                  <a:pt x="2072" y="143"/>
                  <a:pt x="2065" y="142"/>
                  <a:pt x="2060" y="140"/>
                </a:cubicBezTo>
                <a:lnTo>
                  <a:pt x="2016" y="119"/>
                </a:lnTo>
                <a:cubicBezTo>
                  <a:pt x="1813" y="0"/>
                  <a:pt x="1865" y="176"/>
                  <a:pt x="1551" y="140"/>
                </a:cubicBezTo>
                <a:cubicBezTo>
                  <a:pt x="1430" y="126"/>
                  <a:pt x="1407" y="165"/>
                  <a:pt x="1287" y="131"/>
                </a:cubicBezTo>
                <a:cubicBezTo>
                  <a:pt x="1133" y="89"/>
                  <a:pt x="1218" y="155"/>
                  <a:pt x="1074" y="157"/>
                </a:cubicBezTo>
                <a:cubicBezTo>
                  <a:pt x="973" y="158"/>
                  <a:pt x="613" y="105"/>
                  <a:pt x="500" y="83"/>
                </a:cubicBezTo>
                <a:close/>
              </a:path>
            </a:pathLst>
          </a:custGeom>
          <a:solidFill>
            <a:srgbClr val="D9E1F2"/>
          </a:solidFill>
          <a:ln w="9525">
            <a:solidFill>
              <a:srgbClr val="000000"/>
            </a:solidFill>
            <a:round/>
            <a:headEnd/>
            <a:tailEnd/>
          </a:ln>
        </xdr:spPr>
      </xdr:sp>
      <xdr:sp macro="[0]!seleccionarEstado" textlink="">
        <xdr:nvSpPr>
          <xdr:cNvPr id="18" name="Trujillo">
            <a:extLst>
              <a:ext uri="{FF2B5EF4-FFF2-40B4-BE49-F238E27FC236}">
                <a16:creationId xmlns:a16="http://schemas.microsoft.com/office/drawing/2014/main" id="{E36C6810-E5F4-4770-9A8C-1915ACD9C300}"/>
              </a:ext>
            </a:extLst>
          </xdr:cNvPr>
          <xdr:cNvSpPr>
            <a:spLocks/>
          </xdr:cNvSpPr>
        </xdr:nvSpPr>
        <xdr:spPr bwMode="auto">
          <a:xfrm>
            <a:off x="8982075" y="3162300"/>
            <a:ext cx="942975" cy="542925"/>
          </a:xfrm>
          <a:custGeom>
            <a:avLst/>
            <a:gdLst>
              <a:gd name="T0" fmla="*/ 1461 w 2240"/>
              <a:gd name="T1" fmla="*/ 111 h 1281"/>
              <a:gd name="T2" fmla="*/ 1217 w 2240"/>
              <a:gd name="T3" fmla="*/ 165 h 1281"/>
              <a:gd name="T4" fmla="*/ 1043 w 2240"/>
              <a:gd name="T5" fmla="*/ 117 h 1281"/>
              <a:gd name="T6" fmla="*/ 864 w 2240"/>
              <a:gd name="T7" fmla="*/ 145 h 1281"/>
              <a:gd name="T8" fmla="*/ 846 w 2240"/>
              <a:gd name="T9" fmla="*/ 36 h 1281"/>
              <a:gd name="T10" fmla="*/ 578 w 2240"/>
              <a:gd name="T11" fmla="*/ 75 h 1281"/>
              <a:gd name="T12" fmla="*/ 348 w 2240"/>
              <a:gd name="T13" fmla="*/ 307 h 1281"/>
              <a:gd name="T14" fmla="*/ 205 w 2240"/>
              <a:gd name="T15" fmla="*/ 382 h 1281"/>
              <a:gd name="T16" fmla="*/ 6 w 2240"/>
              <a:gd name="T17" fmla="*/ 378 h 1281"/>
              <a:gd name="T18" fmla="*/ 85 w 2240"/>
              <a:gd name="T19" fmla="*/ 748 h 1281"/>
              <a:gd name="T20" fmla="*/ 70 w 2240"/>
              <a:gd name="T21" fmla="*/ 1111 h 1281"/>
              <a:gd name="T22" fmla="*/ 215 w 2240"/>
              <a:gd name="T23" fmla="*/ 1146 h 1281"/>
              <a:gd name="T24" fmla="*/ 328 w 2240"/>
              <a:gd name="T25" fmla="*/ 1180 h 1281"/>
              <a:gd name="T26" fmla="*/ 649 w 2240"/>
              <a:gd name="T27" fmla="*/ 1204 h 1281"/>
              <a:gd name="T28" fmla="*/ 685 w 2240"/>
              <a:gd name="T29" fmla="*/ 1281 h 1281"/>
              <a:gd name="T30" fmla="*/ 1046 w 2240"/>
              <a:gd name="T31" fmla="*/ 1137 h 1281"/>
              <a:gd name="T32" fmla="*/ 1285 w 2240"/>
              <a:gd name="T33" fmla="*/ 869 h 1281"/>
              <a:gd name="T34" fmla="*/ 1591 w 2240"/>
              <a:gd name="T35" fmla="*/ 815 h 1281"/>
              <a:gd name="T36" fmla="*/ 1691 w 2240"/>
              <a:gd name="T37" fmla="*/ 968 h 1281"/>
              <a:gd name="T38" fmla="*/ 1937 w 2240"/>
              <a:gd name="T39" fmla="*/ 978 h 1281"/>
              <a:gd name="T40" fmla="*/ 2017 w 2240"/>
              <a:gd name="T41" fmla="*/ 789 h 1281"/>
              <a:gd name="T42" fmla="*/ 2087 w 2240"/>
              <a:gd name="T43" fmla="*/ 586 h 1281"/>
              <a:gd name="T44" fmla="*/ 2056 w 2240"/>
              <a:gd name="T45" fmla="*/ 474 h 1281"/>
              <a:gd name="T46" fmla="*/ 2240 w 2240"/>
              <a:gd name="T47" fmla="*/ 484 h 1281"/>
              <a:gd name="T48" fmla="*/ 2160 w 2240"/>
              <a:gd name="T49" fmla="*/ 410 h 1281"/>
              <a:gd name="T50" fmla="*/ 2099 w 2240"/>
              <a:gd name="T51" fmla="*/ 382 h 1281"/>
              <a:gd name="T52" fmla="*/ 2030 w 2240"/>
              <a:gd name="T53" fmla="*/ 339 h 1281"/>
              <a:gd name="T54" fmla="*/ 1949 w 2240"/>
              <a:gd name="T55" fmla="*/ 28 h 1281"/>
              <a:gd name="T56" fmla="*/ 1848 w 2240"/>
              <a:gd name="T57" fmla="*/ 146 h 1281"/>
              <a:gd name="T58" fmla="*/ 1734 w 2240"/>
              <a:gd name="T59" fmla="*/ 278 h 1281"/>
              <a:gd name="T60" fmla="*/ 1536 w 2240"/>
              <a:gd name="T61" fmla="*/ 276 h 1281"/>
              <a:gd name="T62" fmla="*/ 1461 w 2240"/>
              <a:gd name="T63" fmla="*/ 111 h 1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240" h="1281">
                <a:moveTo>
                  <a:pt x="1461" y="111"/>
                </a:moveTo>
                <a:cubicBezTo>
                  <a:pt x="1250" y="54"/>
                  <a:pt x="1334" y="77"/>
                  <a:pt x="1217" y="165"/>
                </a:cubicBezTo>
                <a:cubicBezTo>
                  <a:pt x="1136" y="149"/>
                  <a:pt x="1148" y="132"/>
                  <a:pt x="1043" y="117"/>
                </a:cubicBezTo>
                <a:cubicBezTo>
                  <a:pt x="915" y="99"/>
                  <a:pt x="976" y="122"/>
                  <a:pt x="864" y="145"/>
                </a:cubicBezTo>
                <a:cubicBezTo>
                  <a:pt x="807" y="27"/>
                  <a:pt x="905" y="147"/>
                  <a:pt x="846" y="36"/>
                </a:cubicBezTo>
                <a:lnTo>
                  <a:pt x="578" y="75"/>
                </a:lnTo>
                <a:cubicBezTo>
                  <a:pt x="566" y="289"/>
                  <a:pt x="516" y="235"/>
                  <a:pt x="348" y="307"/>
                </a:cubicBezTo>
                <a:cubicBezTo>
                  <a:pt x="291" y="332"/>
                  <a:pt x="267" y="366"/>
                  <a:pt x="205" y="382"/>
                </a:cubicBezTo>
                <a:cubicBezTo>
                  <a:pt x="130" y="400"/>
                  <a:pt x="90" y="372"/>
                  <a:pt x="6" y="378"/>
                </a:cubicBezTo>
                <a:cubicBezTo>
                  <a:pt x="0" y="458"/>
                  <a:pt x="49" y="683"/>
                  <a:pt x="85" y="748"/>
                </a:cubicBezTo>
                <a:cubicBezTo>
                  <a:pt x="203" y="962"/>
                  <a:pt x="49" y="908"/>
                  <a:pt x="70" y="1111"/>
                </a:cubicBezTo>
                <a:cubicBezTo>
                  <a:pt x="147" y="1147"/>
                  <a:pt x="143" y="1117"/>
                  <a:pt x="215" y="1146"/>
                </a:cubicBezTo>
                <a:cubicBezTo>
                  <a:pt x="306" y="1183"/>
                  <a:pt x="202" y="1191"/>
                  <a:pt x="328" y="1180"/>
                </a:cubicBezTo>
                <a:cubicBezTo>
                  <a:pt x="460" y="1169"/>
                  <a:pt x="513" y="1184"/>
                  <a:pt x="649" y="1204"/>
                </a:cubicBezTo>
                <a:lnTo>
                  <a:pt x="685" y="1281"/>
                </a:lnTo>
                <a:cubicBezTo>
                  <a:pt x="880" y="1030"/>
                  <a:pt x="887" y="1221"/>
                  <a:pt x="1046" y="1137"/>
                </a:cubicBezTo>
                <a:cubicBezTo>
                  <a:pt x="1247" y="1029"/>
                  <a:pt x="1153" y="910"/>
                  <a:pt x="1285" y="869"/>
                </a:cubicBezTo>
                <a:cubicBezTo>
                  <a:pt x="1311" y="861"/>
                  <a:pt x="1572" y="815"/>
                  <a:pt x="1591" y="815"/>
                </a:cubicBezTo>
                <a:cubicBezTo>
                  <a:pt x="1634" y="874"/>
                  <a:pt x="1655" y="911"/>
                  <a:pt x="1691" y="968"/>
                </a:cubicBezTo>
                <a:lnTo>
                  <a:pt x="1937" y="978"/>
                </a:lnTo>
                <a:lnTo>
                  <a:pt x="2017" y="789"/>
                </a:lnTo>
                <a:cubicBezTo>
                  <a:pt x="2080" y="665"/>
                  <a:pt x="1929" y="670"/>
                  <a:pt x="2087" y="586"/>
                </a:cubicBezTo>
                <a:cubicBezTo>
                  <a:pt x="2045" y="531"/>
                  <a:pt x="2044" y="560"/>
                  <a:pt x="2056" y="474"/>
                </a:cubicBezTo>
                <a:cubicBezTo>
                  <a:pt x="2164" y="449"/>
                  <a:pt x="2148" y="471"/>
                  <a:pt x="2240" y="484"/>
                </a:cubicBezTo>
                <a:cubicBezTo>
                  <a:pt x="2212" y="453"/>
                  <a:pt x="2198" y="433"/>
                  <a:pt x="2160" y="410"/>
                </a:cubicBezTo>
                <a:cubicBezTo>
                  <a:pt x="2124" y="389"/>
                  <a:pt x="2134" y="400"/>
                  <a:pt x="2099" y="382"/>
                </a:cubicBezTo>
                <a:cubicBezTo>
                  <a:pt x="2048" y="356"/>
                  <a:pt x="2077" y="373"/>
                  <a:pt x="2030" y="339"/>
                </a:cubicBezTo>
                <a:cubicBezTo>
                  <a:pt x="1888" y="237"/>
                  <a:pt x="1949" y="216"/>
                  <a:pt x="1949" y="28"/>
                </a:cubicBezTo>
                <a:cubicBezTo>
                  <a:pt x="1862" y="71"/>
                  <a:pt x="1968" y="0"/>
                  <a:pt x="1848" y="146"/>
                </a:cubicBezTo>
                <a:cubicBezTo>
                  <a:pt x="1801" y="203"/>
                  <a:pt x="1786" y="253"/>
                  <a:pt x="1734" y="278"/>
                </a:cubicBezTo>
                <a:cubicBezTo>
                  <a:pt x="1675" y="306"/>
                  <a:pt x="1590" y="305"/>
                  <a:pt x="1536" y="276"/>
                </a:cubicBezTo>
                <a:cubicBezTo>
                  <a:pt x="1457" y="234"/>
                  <a:pt x="1494" y="188"/>
                  <a:pt x="1461" y="111"/>
                </a:cubicBezTo>
                <a:close/>
              </a:path>
            </a:pathLst>
          </a:custGeom>
          <a:solidFill>
            <a:srgbClr val="D9E1F2"/>
          </a:solidFill>
          <a:ln w="9525">
            <a:solidFill>
              <a:srgbClr val="000000"/>
            </a:solidFill>
            <a:round/>
            <a:headEnd/>
            <a:tailEnd/>
          </a:ln>
        </xdr:spPr>
      </xdr:sp>
      <xdr:sp macro="[0]!seleccionarEstado" textlink="">
        <xdr:nvSpPr>
          <xdr:cNvPr id="19" name="Candelaria">
            <a:extLst>
              <a:ext uri="{FF2B5EF4-FFF2-40B4-BE49-F238E27FC236}">
                <a16:creationId xmlns:a16="http://schemas.microsoft.com/office/drawing/2014/main" id="{D14050A9-302E-47F6-A7C6-E410FCA21252}"/>
              </a:ext>
            </a:extLst>
          </xdr:cNvPr>
          <xdr:cNvSpPr>
            <a:spLocks/>
          </xdr:cNvSpPr>
        </xdr:nvSpPr>
        <xdr:spPr bwMode="auto">
          <a:xfrm>
            <a:off x="8934450" y="6019800"/>
            <a:ext cx="704850" cy="609600"/>
          </a:xfrm>
          <a:custGeom>
            <a:avLst/>
            <a:gdLst>
              <a:gd name="T0" fmla="*/ 713 w 1686"/>
              <a:gd name="T1" fmla="*/ 12 h 1427"/>
              <a:gd name="T2" fmla="*/ 652 w 1686"/>
              <a:gd name="T3" fmla="*/ 129 h 1427"/>
              <a:gd name="T4" fmla="*/ 379 w 1686"/>
              <a:gd name="T5" fmla="*/ 88 h 1427"/>
              <a:gd name="T6" fmla="*/ 322 w 1686"/>
              <a:gd name="T7" fmla="*/ 168 h 1427"/>
              <a:gd name="T8" fmla="*/ 17 w 1686"/>
              <a:gd name="T9" fmla="*/ 111 h 1427"/>
              <a:gd name="T10" fmla="*/ 0 w 1686"/>
              <a:gd name="T11" fmla="*/ 186 h 1427"/>
              <a:gd name="T12" fmla="*/ 96 w 1686"/>
              <a:gd name="T13" fmla="*/ 437 h 1427"/>
              <a:gd name="T14" fmla="*/ 83 w 1686"/>
              <a:gd name="T15" fmla="*/ 584 h 1427"/>
              <a:gd name="T16" fmla="*/ 77 w 1686"/>
              <a:gd name="T17" fmla="*/ 809 h 1427"/>
              <a:gd name="T18" fmla="*/ 106 w 1686"/>
              <a:gd name="T19" fmla="*/ 1045 h 1427"/>
              <a:gd name="T20" fmla="*/ 526 w 1686"/>
              <a:gd name="T21" fmla="*/ 1312 h 1427"/>
              <a:gd name="T22" fmla="*/ 746 w 1686"/>
              <a:gd name="T23" fmla="*/ 1381 h 1427"/>
              <a:gd name="T24" fmla="*/ 1001 w 1686"/>
              <a:gd name="T25" fmla="*/ 1427 h 1427"/>
              <a:gd name="T26" fmla="*/ 1049 w 1686"/>
              <a:gd name="T27" fmla="*/ 1376 h 1427"/>
              <a:gd name="T28" fmla="*/ 1152 w 1686"/>
              <a:gd name="T29" fmla="*/ 1145 h 1427"/>
              <a:gd name="T30" fmla="*/ 1262 w 1686"/>
              <a:gd name="T31" fmla="*/ 1035 h 1427"/>
              <a:gd name="T32" fmla="*/ 1395 w 1686"/>
              <a:gd name="T33" fmla="*/ 958 h 1427"/>
              <a:gd name="T34" fmla="*/ 1186 w 1686"/>
              <a:gd name="T35" fmla="*/ 697 h 1427"/>
              <a:gd name="T36" fmla="*/ 1246 w 1686"/>
              <a:gd name="T37" fmla="*/ 569 h 1427"/>
              <a:gd name="T38" fmla="*/ 1296 w 1686"/>
              <a:gd name="T39" fmla="*/ 509 h 1427"/>
              <a:gd name="T40" fmla="*/ 1686 w 1686"/>
              <a:gd name="T41" fmla="*/ 11 h 1427"/>
              <a:gd name="T42" fmla="*/ 987 w 1686"/>
              <a:gd name="T43" fmla="*/ 60 h 1427"/>
              <a:gd name="T44" fmla="*/ 713 w 1686"/>
              <a:gd name="T45" fmla="*/ 12 h 1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86" h="1427">
                <a:moveTo>
                  <a:pt x="713" y="12"/>
                </a:moveTo>
                <a:lnTo>
                  <a:pt x="652" y="129"/>
                </a:lnTo>
                <a:cubicBezTo>
                  <a:pt x="524" y="138"/>
                  <a:pt x="475" y="124"/>
                  <a:pt x="379" y="88"/>
                </a:cubicBezTo>
                <a:lnTo>
                  <a:pt x="322" y="168"/>
                </a:lnTo>
                <a:cubicBezTo>
                  <a:pt x="151" y="165"/>
                  <a:pt x="111" y="112"/>
                  <a:pt x="17" y="111"/>
                </a:cubicBezTo>
                <a:lnTo>
                  <a:pt x="0" y="186"/>
                </a:lnTo>
                <a:cubicBezTo>
                  <a:pt x="77" y="228"/>
                  <a:pt x="165" y="87"/>
                  <a:pt x="96" y="437"/>
                </a:cubicBezTo>
                <a:cubicBezTo>
                  <a:pt x="86" y="491"/>
                  <a:pt x="91" y="530"/>
                  <a:pt x="83" y="584"/>
                </a:cubicBezTo>
                <a:cubicBezTo>
                  <a:pt x="59" y="754"/>
                  <a:pt x="21" y="635"/>
                  <a:pt x="77" y="809"/>
                </a:cubicBezTo>
                <a:cubicBezTo>
                  <a:pt x="113" y="919"/>
                  <a:pt x="90" y="961"/>
                  <a:pt x="106" y="1045"/>
                </a:cubicBezTo>
                <a:cubicBezTo>
                  <a:pt x="140" y="1224"/>
                  <a:pt x="526" y="1311"/>
                  <a:pt x="526" y="1312"/>
                </a:cubicBezTo>
                <a:cubicBezTo>
                  <a:pt x="640" y="1359"/>
                  <a:pt x="615" y="1385"/>
                  <a:pt x="746" y="1381"/>
                </a:cubicBezTo>
                <a:cubicBezTo>
                  <a:pt x="896" y="1377"/>
                  <a:pt x="875" y="1411"/>
                  <a:pt x="1001" y="1427"/>
                </a:cubicBezTo>
                <a:lnTo>
                  <a:pt x="1049" y="1376"/>
                </a:lnTo>
                <a:cubicBezTo>
                  <a:pt x="1153" y="1251"/>
                  <a:pt x="1051" y="1242"/>
                  <a:pt x="1152" y="1145"/>
                </a:cubicBezTo>
                <a:lnTo>
                  <a:pt x="1262" y="1035"/>
                </a:lnTo>
                <a:cubicBezTo>
                  <a:pt x="1317" y="981"/>
                  <a:pt x="1330" y="1014"/>
                  <a:pt x="1395" y="958"/>
                </a:cubicBezTo>
                <a:cubicBezTo>
                  <a:pt x="1396" y="774"/>
                  <a:pt x="1271" y="734"/>
                  <a:pt x="1186" y="697"/>
                </a:cubicBezTo>
                <a:cubicBezTo>
                  <a:pt x="1195" y="605"/>
                  <a:pt x="1175" y="646"/>
                  <a:pt x="1246" y="569"/>
                </a:cubicBezTo>
                <a:lnTo>
                  <a:pt x="1296" y="509"/>
                </a:lnTo>
                <a:cubicBezTo>
                  <a:pt x="1441" y="302"/>
                  <a:pt x="1673" y="173"/>
                  <a:pt x="1686" y="11"/>
                </a:cubicBezTo>
                <a:cubicBezTo>
                  <a:pt x="1359" y="0"/>
                  <a:pt x="1398" y="170"/>
                  <a:pt x="987" y="60"/>
                </a:cubicBezTo>
                <a:cubicBezTo>
                  <a:pt x="866" y="28"/>
                  <a:pt x="854" y="7"/>
                  <a:pt x="713" y="12"/>
                </a:cubicBezTo>
                <a:close/>
              </a:path>
            </a:pathLst>
          </a:custGeom>
          <a:solidFill>
            <a:srgbClr val="D9E1F2"/>
          </a:solidFill>
          <a:ln w="9525">
            <a:solidFill>
              <a:srgbClr val="000000"/>
            </a:solidFill>
            <a:round/>
            <a:headEnd/>
            <a:tailEnd/>
          </a:ln>
        </xdr:spPr>
      </xdr:sp>
      <xdr:sp macro="[0]!seleccionarEstado" textlink="">
        <xdr:nvSpPr>
          <xdr:cNvPr id="20" name="Yotoco">
            <a:extLst>
              <a:ext uri="{FF2B5EF4-FFF2-40B4-BE49-F238E27FC236}">
                <a16:creationId xmlns:a16="http://schemas.microsoft.com/office/drawing/2014/main" id="{1857C893-312D-4B3C-9B99-716E51B6BB45}"/>
              </a:ext>
            </a:extLst>
          </xdr:cNvPr>
          <xdr:cNvSpPr>
            <a:spLocks/>
          </xdr:cNvSpPr>
        </xdr:nvSpPr>
        <xdr:spPr bwMode="auto">
          <a:xfrm>
            <a:off x="8915400" y="4010025"/>
            <a:ext cx="657225" cy="1104900"/>
          </a:xfrm>
          <a:custGeom>
            <a:avLst/>
            <a:gdLst>
              <a:gd name="T0" fmla="*/ 633 w 1544"/>
              <a:gd name="T1" fmla="*/ 538 h 2628"/>
              <a:gd name="T2" fmla="*/ 925 w 1544"/>
              <a:gd name="T3" fmla="*/ 741 h 2628"/>
              <a:gd name="T4" fmla="*/ 753 w 1544"/>
              <a:gd name="T5" fmla="*/ 954 h 2628"/>
              <a:gd name="T6" fmla="*/ 498 w 1544"/>
              <a:gd name="T7" fmla="*/ 1007 h 2628"/>
              <a:gd name="T8" fmla="*/ 392 w 1544"/>
              <a:gd name="T9" fmla="*/ 1165 h 2628"/>
              <a:gd name="T10" fmla="*/ 311 w 1544"/>
              <a:gd name="T11" fmla="*/ 1373 h 2628"/>
              <a:gd name="T12" fmla="*/ 36 w 1544"/>
              <a:gd name="T13" fmla="*/ 1648 h 2628"/>
              <a:gd name="T14" fmla="*/ 0 w 1544"/>
              <a:gd name="T15" fmla="*/ 1744 h 2628"/>
              <a:gd name="T16" fmla="*/ 454 w 1544"/>
              <a:gd name="T17" fmla="*/ 1928 h 2628"/>
              <a:gd name="T18" fmla="*/ 364 w 1544"/>
              <a:gd name="T19" fmla="*/ 2167 h 2628"/>
              <a:gd name="T20" fmla="*/ 286 w 1544"/>
              <a:gd name="T21" fmla="*/ 2433 h 2628"/>
              <a:gd name="T22" fmla="*/ 623 w 1544"/>
              <a:gd name="T23" fmla="*/ 2566 h 2628"/>
              <a:gd name="T24" fmla="*/ 663 w 1544"/>
              <a:gd name="T25" fmla="*/ 2476 h 2628"/>
              <a:gd name="T26" fmla="*/ 691 w 1544"/>
              <a:gd name="T27" fmla="*/ 2437 h 2628"/>
              <a:gd name="T28" fmla="*/ 804 w 1544"/>
              <a:gd name="T29" fmla="*/ 2241 h 2628"/>
              <a:gd name="T30" fmla="*/ 813 w 1544"/>
              <a:gd name="T31" fmla="*/ 2158 h 2628"/>
              <a:gd name="T32" fmla="*/ 919 w 1544"/>
              <a:gd name="T33" fmla="*/ 2090 h 2628"/>
              <a:gd name="T34" fmla="*/ 835 w 1544"/>
              <a:gd name="T35" fmla="*/ 1985 h 2628"/>
              <a:gd name="T36" fmla="*/ 886 w 1544"/>
              <a:gd name="T37" fmla="*/ 1877 h 2628"/>
              <a:gd name="T38" fmla="*/ 880 w 1544"/>
              <a:gd name="T39" fmla="*/ 1735 h 2628"/>
              <a:gd name="T40" fmla="*/ 956 w 1544"/>
              <a:gd name="T41" fmla="*/ 1675 h 2628"/>
              <a:gd name="T42" fmla="*/ 992 w 1544"/>
              <a:gd name="T43" fmla="*/ 1579 h 2628"/>
              <a:gd name="T44" fmla="*/ 1163 w 1544"/>
              <a:gd name="T45" fmla="*/ 1247 h 2628"/>
              <a:gd name="T46" fmla="*/ 1328 w 1544"/>
              <a:gd name="T47" fmla="*/ 1165 h 2628"/>
              <a:gd name="T48" fmla="*/ 1269 w 1544"/>
              <a:gd name="T49" fmla="*/ 1071 h 2628"/>
              <a:gd name="T50" fmla="*/ 1403 w 1544"/>
              <a:gd name="T51" fmla="*/ 711 h 2628"/>
              <a:gd name="T52" fmla="*/ 1439 w 1544"/>
              <a:gd name="T53" fmla="*/ 483 h 2628"/>
              <a:gd name="T54" fmla="*/ 1544 w 1544"/>
              <a:gd name="T55" fmla="*/ 286 h 2628"/>
              <a:gd name="T56" fmla="*/ 1492 w 1544"/>
              <a:gd name="T57" fmla="*/ 75 h 2628"/>
              <a:gd name="T58" fmla="*/ 1064 w 1544"/>
              <a:gd name="T59" fmla="*/ 286 h 2628"/>
              <a:gd name="T60" fmla="*/ 857 w 1544"/>
              <a:gd name="T61" fmla="*/ 410 h 2628"/>
              <a:gd name="T62" fmla="*/ 633 w 1544"/>
              <a:gd name="T63" fmla="*/ 538 h 26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544" h="2628">
                <a:moveTo>
                  <a:pt x="633" y="538"/>
                </a:moveTo>
                <a:cubicBezTo>
                  <a:pt x="767" y="632"/>
                  <a:pt x="806" y="519"/>
                  <a:pt x="925" y="741"/>
                </a:cubicBezTo>
                <a:cubicBezTo>
                  <a:pt x="890" y="834"/>
                  <a:pt x="814" y="872"/>
                  <a:pt x="753" y="954"/>
                </a:cubicBezTo>
                <a:cubicBezTo>
                  <a:pt x="642" y="1101"/>
                  <a:pt x="640" y="1025"/>
                  <a:pt x="498" y="1007"/>
                </a:cubicBezTo>
                <a:cubicBezTo>
                  <a:pt x="455" y="1096"/>
                  <a:pt x="450" y="1102"/>
                  <a:pt x="392" y="1165"/>
                </a:cubicBezTo>
                <a:cubicBezTo>
                  <a:pt x="311" y="1254"/>
                  <a:pt x="347" y="1256"/>
                  <a:pt x="311" y="1373"/>
                </a:cubicBezTo>
                <a:cubicBezTo>
                  <a:pt x="203" y="1723"/>
                  <a:pt x="195" y="1648"/>
                  <a:pt x="36" y="1648"/>
                </a:cubicBezTo>
                <a:cubicBezTo>
                  <a:pt x="31" y="1744"/>
                  <a:pt x="55" y="1691"/>
                  <a:pt x="0" y="1744"/>
                </a:cubicBezTo>
                <a:cubicBezTo>
                  <a:pt x="132" y="1886"/>
                  <a:pt x="299" y="1831"/>
                  <a:pt x="454" y="1928"/>
                </a:cubicBezTo>
                <a:cubicBezTo>
                  <a:pt x="458" y="1999"/>
                  <a:pt x="426" y="2109"/>
                  <a:pt x="364" y="2167"/>
                </a:cubicBezTo>
                <a:cubicBezTo>
                  <a:pt x="317" y="2211"/>
                  <a:pt x="270" y="2179"/>
                  <a:pt x="286" y="2433"/>
                </a:cubicBezTo>
                <a:cubicBezTo>
                  <a:pt x="512" y="2505"/>
                  <a:pt x="340" y="2628"/>
                  <a:pt x="623" y="2566"/>
                </a:cubicBezTo>
                <a:cubicBezTo>
                  <a:pt x="634" y="2541"/>
                  <a:pt x="648" y="2501"/>
                  <a:pt x="663" y="2476"/>
                </a:cubicBezTo>
                <a:cubicBezTo>
                  <a:pt x="676" y="2455"/>
                  <a:pt x="687" y="2444"/>
                  <a:pt x="691" y="2437"/>
                </a:cubicBezTo>
                <a:lnTo>
                  <a:pt x="804" y="2241"/>
                </a:lnTo>
                <a:cubicBezTo>
                  <a:pt x="807" y="2230"/>
                  <a:pt x="811" y="2175"/>
                  <a:pt x="813" y="2158"/>
                </a:cubicBezTo>
                <a:cubicBezTo>
                  <a:pt x="906" y="2121"/>
                  <a:pt x="908" y="2171"/>
                  <a:pt x="919" y="2090"/>
                </a:cubicBezTo>
                <a:cubicBezTo>
                  <a:pt x="929" y="2013"/>
                  <a:pt x="897" y="2051"/>
                  <a:pt x="835" y="1985"/>
                </a:cubicBezTo>
                <a:cubicBezTo>
                  <a:pt x="852" y="1824"/>
                  <a:pt x="850" y="1983"/>
                  <a:pt x="886" y="1877"/>
                </a:cubicBezTo>
                <a:cubicBezTo>
                  <a:pt x="905" y="1825"/>
                  <a:pt x="880" y="1815"/>
                  <a:pt x="880" y="1735"/>
                </a:cubicBezTo>
                <a:cubicBezTo>
                  <a:pt x="901" y="1715"/>
                  <a:pt x="947" y="1688"/>
                  <a:pt x="956" y="1675"/>
                </a:cubicBezTo>
                <a:cubicBezTo>
                  <a:pt x="996" y="1623"/>
                  <a:pt x="967" y="1641"/>
                  <a:pt x="992" y="1579"/>
                </a:cubicBezTo>
                <a:cubicBezTo>
                  <a:pt x="1042" y="1454"/>
                  <a:pt x="1151" y="1541"/>
                  <a:pt x="1163" y="1247"/>
                </a:cubicBezTo>
                <a:cubicBezTo>
                  <a:pt x="1167" y="1142"/>
                  <a:pt x="1209" y="1184"/>
                  <a:pt x="1328" y="1165"/>
                </a:cubicBezTo>
                <a:cubicBezTo>
                  <a:pt x="1281" y="1073"/>
                  <a:pt x="1301" y="1181"/>
                  <a:pt x="1269" y="1071"/>
                </a:cubicBezTo>
                <a:cubicBezTo>
                  <a:pt x="1407" y="939"/>
                  <a:pt x="1289" y="1076"/>
                  <a:pt x="1403" y="711"/>
                </a:cubicBezTo>
                <a:cubicBezTo>
                  <a:pt x="1445" y="579"/>
                  <a:pt x="1439" y="739"/>
                  <a:pt x="1439" y="483"/>
                </a:cubicBezTo>
                <a:cubicBezTo>
                  <a:pt x="1439" y="347"/>
                  <a:pt x="1461" y="338"/>
                  <a:pt x="1544" y="286"/>
                </a:cubicBezTo>
                <a:cubicBezTo>
                  <a:pt x="1493" y="249"/>
                  <a:pt x="1441" y="148"/>
                  <a:pt x="1492" y="75"/>
                </a:cubicBezTo>
                <a:cubicBezTo>
                  <a:pt x="1076" y="0"/>
                  <a:pt x="1084" y="249"/>
                  <a:pt x="1064" y="286"/>
                </a:cubicBezTo>
                <a:cubicBezTo>
                  <a:pt x="1021" y="363"/>
                  <a:pt x="938" y="362"/>
                  <a:pt x="857" y="410"/>
                </a:cubicBezTo>
                <a:cubicBezTo>
                  <a:pt x="688" y="510"/>
                  <a:pt x="673" y="376"/>
                  <a:pt x="633" y="538"/>
                </a:cubicBezTo>
                <a:close/>
              </a:path>
            </a:pathLst>
          </a:custGeom>
          <a:solidFill>
            <a:srgbClr val="D9E1F2"/>
          </a:solidFill>
          <a:ln w="9525">
            <a:solidFill>
              <a:srgbClr val="000000"/>
            </a:solidFill>
            <a:round/>
            <a:headEnd/>
            <a:tailEnd/>
          </a:ln>
        </xdr:spPr>
      </xdr:sp>
      <xdr:sp macro="[0]!seleccionarEstado" textlink="">
        <xdr:nvSpPr>
          <xdr:cNvPr id="21" name="Ansermanuevo">
            <a:extLst>
              <a:ext uri="{FF2B5EF4-FFF2-40B4-BE49-F238E27FC236}">
                <a16:creationId xmlns:a16="http://schemas.microsoft.com/office/drawing/2014/main" id="{FA0D6D09-E607-4A42-B329-91DC2EBF88AC}"/>
              </a:ext>
            </a:extLst>
          </xdr:cNvPr>
          <xdr:cNvSpPr>
            <a:spLocks/>
          </xdr:cNvSpPr>
        </xdr:nvSpPr>
        <xdr:spPr bwMode="auto">
          <a:xfrm>
            <a:off x="10191750" y="1181100"/>
            <a:ext cx="895350" cy="619125"/>
          </a:xfrm>
          <a:custGeom>
            <a:avLst/>
            <a:gdLst>
              <a:gd name="T0" fmla="*/ 1174 w 2111"/>
              <a:gd name="T1" fmla="*/ 293 h 1468"/>
              <a:gd name="T2" fmla="*/ 760 w 2111"/>
              <a:gd name="T3" fmla="*/ 232 h 1468"/>
              <a:gd name="T4" fmla="*/ 461 w 2111"/>
              <a:gd name="T5" fmla="*/ 351 h 1468"/>
              <a:gd name="T6" fmla="*/ 154 w 2111"/>
              <a:gd name="T7" fmla="*/ 420 h 1468"/>
              <a:gd name="T8" fmla="*/ 0 w 2111"/>
              <a:gd name="T9" fmla="*/ 769 h 1468"/>
              <a:gd name="T10" fmla="*/ 175 w 2111"/>
              <a:gd name="T11" fmla="*/ 976 h 1468"/>
              <a:gd name="T12" fmla="*/ 281 w 2111"/>
              <a:gd name="T13" fmla="*/ 1069 h 1468"/>
              <a:gd name="T14" fmla="*/ 358 w 2111"/>
              <a:gd name="T15" fmla="*/ 1106 h 1468"/>
              <a:gd name="T16" fmla="*/ 712 w 2111"/>
              <a:gd name="T17" fmla="*/ 1288 h 1468"/>
              <a:gd name="T18" fmla="*/ 944 w 2111"/>
              <a:gd name="T19" fmla="*/ 1463 h 1468"/>
              <a:gd name="T20" fmla="*/ 1145 w 2111"/>
              <a:gd name="T21" fmla="*/ 1369 h 1468"/>
              <a:gd name="T22" fmla="*/ 1322 w 2111"/>
              <a:gd name="T23" fmla="*/ 1239 h 1468"/>
              <a:gd name="T24" fmla="*/ 1413 w 2111"/>
              <a:gd name="T25" fmla="*/ 1060 h 1468"/>
              <a:gd name="T26" fmla="*/ 1444 w 2111"/>
              <a:gd name="T27" fmla="*/ 1046 h 1468"/>
              <a:gd name="T28" fmla="*/ 1392 w 2111"/>
              <a:gd name="T29" fmla="*/ 954 h 1468"/>
              <a:gd name="T30" fmla="*/ 1536 w 2111"/>
              <a:gd name="T31" fmla="*/ 905 h 1468"/>
              <a:gd name="T32" fmla="*/ 1516 w 2111"/>
              <a:gd name="T33" fmla="*/ 763 h 1468"/>
              <a:gd name="T34" fmla="*/ 1651 w 2111"/>
              <a:gd name="T35" fmla="*/ 735 h 1468"/>
              <a:gd name="T36" fmla="*/ 1562 w 2111"/>
              <a:gd name="T37" fmla="*/ 564 h 1468"/>
              <a:gd name="T38" fmla="*/ 1760 w 2111"/>
              <a:gd name="T39" fmla="*/ 610 h 1468"/>
              <a:gd name="T40" fmla="*/ 2021 w 2111"/>
              <a:gd name="T41" fmla="*/ 458 h 1468"/>
              <a:gd name="T42" fmla="*/ 1966 w 2111"/>
              <a:gd name="T43" fmla="*/ 118 h 1468"/>
              <a:gd name="T44" fmla="*/ 1909 w 2111"/>
              <a:gd name="T45" fmla="*/ 219 h 1468"/>
              <a:gd name="T46" fmla="*/ 1413 w 2111"/>
              <a:gd name="T47" fmla="*/ 184 h 1468"/>
              <a:gd name="T48" fmla="*/ 1190 w 2111"/>
              <a:gd name="T49" fmla="*/ 0 h 1468"/>
              <a:gd name="T50" fmla="*/ 1174 w 2111"/>
              <a:gd name="T51" fmla="*/ 293 h 14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111" h="1468">
                <a:moveTo>
                  <a:pt x="1174" y="293"/>
                </a:moveTo>
                <a:cubicBezTo>
                  <a:pt x="1066" y="305"/>
                  <a:pt x="832" y="268"/>
                  <a:pt x="760" y="232"/>
                </a:cubicBezTo>
                <a:cubicBezTo>
                  <a:pt x="663" y="392"/>
                  <a:pt x="765" y="349"/>
                  <a:pt x="461" y="351"/>
                </a:cubicBezTo>
                <a:cubicBezTo>
                  <a:pt x="311" y="351"/>
                  <a:pt x="274" y="447"/>
                  <a:pt x="154" y="420"/>
                </a:cubicBezTo>
                <a:cubicBezTo>
                  <a:pt x="106" y="601"/>
                  <a:pt x="101" y="652"/>
                  <a:pt x="0" y="769"/>
                </a:cubicBezTo>
                <a:cubicBezTo>
                  <a:pt x="203" y="853"/>
                  <a:pt x="71" y="860"/>
                  <a:pt x="175" y="976"/>
                </a:cubicBezTo>
                <a:lnTo>
                  <a:pt x="281" y="1069"/>
                </a:lnTo>
                <a:cubicBezTo>
                  <a:pt x="325" y="1105"/>
                  <a:pt x="273" y="1084"/>
                  <a:pt x="358" y="1106"/>
                </a:cubicBezTo>
                <a:cubicBezTo>
                  <a:pt x="685" y="1190"/>
                  <a:pt x="274" y="1253"/>
                  <a:pt x="712" y="1288"/>
                </a:cubicBezTo>
                <a:cubicBezTo>
                  <a:pt x="833" y="1297"/>
                  <a:pt x="918" y="1355"/>
                  <a:pt x="944" y="1463"/>
                </a:cubicBezTo>
                <a:cubicBezTo>
                  <a:pt x="1075" y="1422"/>
                  <a:pt x="1074" y="1468"/>
                  <a:pt x="1145" y="1369"/>
                </a:cubicBezTo>
                <a:cubicBezTo>
                  <a:pt x="1246" y="1227"/>
                  <a:pt x="1178" y="1308"/>
                  <a:pt x="1322" y="1239"/>
                </a:cubicBezTo>
                <a:cubicBezTo>
                  <a:pt x="1328" y="1108"/>
                  <a:pt x="1287" y="1118"/>
                  <a:pt x="1413" y="1060"/>
                </a:cubicBezTo>
                <a:lnTo>
                  <a:pt x="1444" y="1046"/>
                </a:lnTo>
                <a:cubicBezTo>
                  <a:pt x="1406" y="1029"/>
                  <a:pt x="1352" y="1022"/>
                  <a:pt x="1392" y="954"/>
                </a:cubicBezTo>
                <a:cubicBezTo>
                  <a:pt x="1426" y="894"/>
                  <a:pt x="1459" y="923"/>
                  <a:pt x="1536" y="905"/>
                </a:cubicBezTo>
                <a:cubicBezTo>
                  <a:pt x="1519" y="838"/>
                  <a:pt x="1477" y="800"/>
                  <a:pt x="1516" y="763"/>
                </a:cubicBezTo>
                <a:cubicBezTo>
                  <a:pt x="1563" y="720"/>
                  <a:pt x="1596" y="770"/>
                  <a:pt x="1651" y="735"/>
                </a:cubicBezTo>
                <a:cubicBezTo>
                  <a:pt x="1585" y="689"/>
                  <a:pt x="1542" y="688"/>
                  <a:pt x="1562" y="564"/>
                </a:cubicBezTo>
                <a:cubicBezTo>
                  <a:pt x="1683" y="531"/>
                  <a:pt x="1680" y="560"/>
                  <a:pt x="1760" y="610"/>
                </a:cubicBezTo>
                <a:cubicBezTo>
                  <a:pt x="1837" y="527"/>
                  <a:pt x="1865" y="457"/>
                  <a:pt x="2021" y="458"/>
                </a:cubicBezTo>
                <a:cubicBezTo>
                  <a:pt x="2064" y="291"/>
                  <a:pt x="2111" y="206"/>
                  <a:pt x="1966" y="118"/>
                </a:cubicBezTo>
                <a:lnTo>
                  <a:pt x="1909" y="219"/>
                </a:lnTo>
                <a:cubicBezTo>
                  <a:pt x="1750" y="233"/>
                  <a:pt x="1573" y="198"/>
                  <a:pt x="1413" y="184"/>
                </a:cubicBezTo>
                <a:cubicBezTo>
                  <a:pt x="1339" y="60"/>
                  <a:pt x="1381" y="34"/>
                  <a:pt x="1190" y="0"/>
                </a:cubicBezTo>
                <a:cubicBezTo>
                  <a:pt x="1251" y="140"/>
                  <a:pt x="1258" y="172"/>
                  <a:pt x="1174" y="293"/>
                </a:cubicBezTo>
                <a:close/>
              </a:path>
            </a:pathLst>
          </a:custGeom>
          <a:solidFill>
            <a:srgbClr val="D9E1F2"/>
          </a:solidFill>
          <a:ln w="9525">
            <a:solidFill>
              <a:srgbClr val="000000"/>
            </a:solidFill>
            <a:round/>
            <a:headEnd/>
            <a:tailEnd/>
          </a:ln>
        </xdr:spPr>
      </xdr:sp>
      <xdr:sp macro="[0]!seleccionarEstado" textlink="">
        <xdr:nvSpPr>
          <xdr:cNvPr id="22" name="Ginebra">
            <a:extLst>
              <a:ext uri="{FF2B5EF4-FFF2-40B4-BE49-F238E27FC236}">
                <a16:creationId xmlns:a16="http://schemas.microsoft.com/office/drawing/2014/main" id="{E074C69C-F17F-4ADD-AE39-3327E50A7861}"/>
              </a:ext>
            </a:extLst>
          </xdr:cNvPr>
          <xdr:cNvSpPr>
            <a:spLocks/>
          </xdr:cNvSpPr>
        </xdr:nvSpPr>
        <xdr:spPr bwMode="auto">
          <a:xfrm>
            <a:off x="9486900" y="4800600"/>
            <a:ext cx="876300" cy="590550"/>
          </a:xfrm>
          <a:custGeom>
            <a:avLst/>
            <a:gdLst>
              <a:gd name="T0" fmla="*/ 925 w 2091"/>
              <a:gd name="T1" fmla="*/ 582 h 1382"/>
              <a:gd name="T2" fmla="*/ 200 w 2091"/>
              <a:gd name="T3" fmla="*/ 623 h 1382"/>
              <a:gd name="T4" fmla="*/ 104 w 2091"/>
              <a:gd name="T5" fmla="*/ 794 h 1382"/>
              <a:gd name="T6" fmla="*/ 14 w 2091"/>
              <a:gd name="T7" fmla="*/ 967 h 1382"/>
              <a:gd name="T8" fmla="*/ 288 w 2091"/>
              <a:gd name="T9" fmla="*/ 1109 h 1382"/>
              <a:gd name="T10" fmla="*/ 691 w 2091"/>
              <a:gd name="T11" fmla="*/ 1139 h 1382"/>
              <a:gd name="T12" fmla="*/ 848 w 2091"/>
              <a:gd name="T13" fmla="*/ 1216 h 1382"/>
              <a:gd name="T14" fmla="*/ 946 w 2091"/>
              <a:gd name="T15" fmla="*/ 1379 h 1382"/>
              <a:gd name="T16" fmla="*/ 1134 w 2091"/>
              <a:gd name="T17" fmla="*/ 1382 h 1382"/>
              <a:gd name="T18" fmla="*/ 1367 w 2091"/>
              <a:gd name="T19" fmla="*/ 1105 h 1382"/>
              <a:gd name="T20" fmla="*/ 1806 w 2091"/>
              <a:gd name="T21" fmla="*/ 1134 h 1382"/>
              <a:gd name="T22" fmla="*/ 1945 w 2091"/>
              <a:gd name="T23" fmla="*/ 739 h 1382"/>
              <a:gd name="T24" fmla="*/ 2054 w 2091"/>
              <a:gd name="T25" fmla="*/ 583 h 1382"/>
              <a:gd name="T26" fmla="*/ 2087 w 2091"/>
              <a:gd name="T27" fmla="*/ 361 h 1382"/>
              <a:gd name="T28" fmla="*/ 1968 w 2091"/>
              <a:gd name="T29" fmla="*/ 377 h 1382"/>
              <a:gd name="T30" fmla="*/ 1906 w 2091"/>
              <a:gd name="T31" fmla="*/ 210 h 1382"/>
              <a:gd name="T32" fmla="*/ 1452 w 2091"/>
              <a:gd name="T33" fmla="*/ 208 h 1382"/>
              <a:gd name="T34" fmla="*/ 1309 w 2091"/>
              <a:gd name="T35" fmla="*/ 286 h 1382"/>
              <a:gd name="T36" fmla="*/ 1148 w 2091"/>
              <a:gd name="T37" fmla="*/ 345 h 1382"/>
              <a:gd name="T38" fmla="*/ 925 w 2091"/>
              <a:gd name="T39" fmla="*/ 582 h 13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091" h="1382">
                <a:moveTo>
                  <a:pt x="925" y="582"/>
                </a:moveTo>
                <a:cubicBezTo>
                  <a:pt x="683" y="592"/>
                  <a:pt x="437" y="577"/>
                  <a:pt x="200" y="623"/>
                </a:cubicBezTo>
                <a:cubicBezTo>
                  <a:pt x="180" y="749"/>
                  <a:pt x="194" y="743"/>
                  <a:pt x="104" y="794"/>
                </a:cubicBezTo>
                <a:cubicBezTo>
                  <a:pt x="0" y="854"/>
                  <a:pt x="44" y="817"/>
                  <a:pt x="14" y="967"/>
                </a:cubicBezTo>
                <a:cubicBezTo>
                  <a:pt x="129" y="1028"/>
                  <a:pt x="143" y="1063"/>
                  <a:pt x="288" y="1109"/>
                </a:cubicBezTo>
                <a:cubicBezTo>
                  <a:pt x="455" y="1161"/>
                  <a:pt x="492" y="1136"/>
                  <a:pt x="691" y="1139"/>
                </a:cubicBezTo>
                <a:cubicBezTo>
                  <a:pt x="825" y="1141"/>
                  <a:pt x="764" y="1156"/>
                  <a:pt x="848" y="1216"/>
                </a:cubicBezTo>
                <a:cubicBezTo>
                  <a:pt x="965" y="1298"/>
                  <a:pt x="920" y="1212"/>
                  <a:pt x="946" y="1379"/>
                </a:cubicBezTo>
                <a:lnTo>
                  <a:pt x="1134" y="1382"/>
                </a:lnTo>
                <a:cubicBezTo>
                  <a:pt x="1191" y="1207"/>
                  <a:pt x="1140" y="1151"/>
                  <a:pt x="1367" y="1105"/>
                </a:cubicBezTo>
                <a:cubicBezTo>
                  <a:pt x="1620" y="1053"/>
                  <a:pt x="1538" y="1186"/>
                  <a:pt x="1806" y="1134"/>
                </a:cubicBezTo>
                <a:cubicBezTo>
                  <a:pt x="1874" y="872"/>
                  <a:pt x="1767" y="951"/>
                  <a:pt x="1945" y="739"/>
                </a:cubicBezTo>
                <a:lnTo>
                  <a:pt x="2054" y="583"/>
                </a:lnTo>
                <a:cubicBezTo>
                  <a:pt x="2091" y="530"/>
                  <a:pt x="2084" y="448"/>
                  <a:pt x="2087" y="361"/>
                </a:cubicBezTo>
                <a:lnTo>
                  <a:pt x="1968" y="377"/>
                </a:lnTo>
                <a:cubicBezTo>
                  <a:pt x="1970" y="259"/>
                  <a:pt x="1981" y="260"/>
                  <a:pt x="1906" y="210"/>
                </a:cubicBezTo>
                <a:cubicBezTo>
                  <a:pt x="1594" y="0"/>
                  <a:pt x="1554" y="145"/>
                  <a:pt x="1452" y="208"/>
                </a:cubicBezTo>
                <a:cubicBezTo>
                  <a:pt x="1397" y="242"/>
                  <a:pt x="1370" y="249"/>
                  <a:pt x="1309" y="286"/>
                </a:cubicBezTo>
                <a:cubicBezTo>
                  <a:pt x="1246" y="326"/>
                  <a:pt x="1215" y="325"/>
                  <a:pt x="1148" y="345"/>
                </a:cubicBezTo>
                <a:cubicBezTo>
                  <a:pt x="932" y="410"/>
                  <a:pt x="955" y="464"/>
                  <a:pt x="925" y="582"/>
                </a:cubicBezTo>
                <a:close/>
              </a:path>
            </a:pathLst>
          </a:custGeom>
          <a:solidFill>
            <a:srgbClr val="D9E1F2"/>
          </a:solidFill>
          <a:ln w="9525">
            <a:solidFill>
              <a:srgbClr val="000000"/>
            </a:solidFill>
            <a:round/>
            <a:headEnd/>
            <a:tailEnd/>
          </a:ln>
        </xdr:spPr>
      </xdr:sp>
      <xdr:sp macro="[0]!seleccionarEstado" textlink="">
        <xdr:nvSpPr>
          <xdr:cNvPr id="23" name="Riofrio">
            <a:extLst>
              <a:ext uri="{FF2B5EF4-FFF2-40B4-BE49-F238E27FC236}">
                <a16:creationId xmlns:a16="http://schemas.microsoft.com/office/drawing/2014/main" id="{17451AF1-9FE6-4E24-814B-767A5DA0F376}"/>
              </a:ext>
            </a:extLst>
          </xdr:cNvPr>
          <xdr:cNvSpPr>
            <a:spLocks/>
          </xdr:cNvSpPr>
        </xdr:nvSpPr>
        <xdr:spPr bwMode="auto">
          <a:xfrm>
            <a:off x="8915400" y="3533775"/>
            <a:ext cx="857250" cy="647700"/>
          </a:xfrm>
          <a:custGeom>
            <a:avLst/>
            <a:gdLst>
              <a:gd name="T0" fmla="*/ 1448 w 2045"/>
              <a:gd name="T1" fmla="*/ 62 h 1528"/>
              <a:gd name="T2" fmla="*/ 1295 w 2045"/>
              <a:gd name="T3" fmla="*/ 284 h 1528"/>
              <a:gd name="T4" fmla="*/ 1179 w 2045"/>
              <a:gd name="T5" fmla="*/ 353 h 1528"/>
              <a:gd name="T6" fmla="*/ 1001 w 2045"/>
              <a:gd name="T7" fmla="*/ 326 h 1528"/>
              <a:gd name="T8" fmla="*/ 822 w 2045"/>
              <a:gd name="T9" fmla="*/ 485 h 1528"/>
              <a:gd name="T10" fmla="*/ 794 w 2045"/>
              <a:gd name="T11" fmla="*/ 437 h 1528"/>
              <a:gd name="T12" fmla="*/ 757 w 2045"/>
              <a:gd name="T13" fmla="*/ 374 h 1528"/>
              <a:gd name="T14" fmla="*/ 486 w 2045"/>
              <a:gd name="T15" fmla="*/ 374 h 1528"/>
              <a:gd name="T16" fmla="*/ 274 w 2045"/>
              <a:gd name="T17" fmla="*/ 332 h 1528"/>
              <a:gd name="T18" fmla="*/ 248 w 2045"/>
              <a:gd name="T19" fmla="*/ 749 h 1528"/>
              <a:gd name="T20" fmla="*/ 84 w 2045"/>
              <a:gd name="T21" fmla="*/ 1063 h 1528"/>
              <a:gd name="T22" fmla="*/ 586 w 2045"/>
              <a:gd name="T23" fmla="*/ 1005 h 1528"/>
              <a:gd name="T24" fmla="*/ 700 w 2045"/>
              <a:gd name="T25" fmla="*/ 1501 h 1528"/>
              <a:gd name="T26" fmla="*/ 869 w 2045"/>
              <a:gd name="T27" fmla="*/ 1462 h 1528"/>
              <a:gd name="T28" fmla="*/ 1013 w 2045"/>
              <a:gd name="T29" fmla="*/ 1390 h 1528"/>
              <a:gd name="T30" fmla="*/ 1186 w 2045"/>
              <a:gd name="T31" fmla="*/ 1159 h 1528"/>
              <a:gd name="T32" fmla="*/ 1453 w 2045"/>
              <a:gd name="T33" fmla="*/ 1132 h 1528"/>
              <a:gd name="T34" fmla="*/ 1554 w 2045"/>
              <a:gd name="T35" fmla="*/ 1101 h 1528"/>
              <a:gd name="T36" fmla="*/ 1473 w 2045"/>
              <a:gd name="T37" fmla="*/ 923 h 1528"/>
              <a:gd name="T38" fmla="*/ 1597 w 2045"/>
              <a:gd name="T39" fmla="*/ 754 h 1528"/>
              <a:gd name="T40" fmla="*/ 1734 w 2045"/>
              <a:gd name="T41" fmla="*/ 597 h 1528"/>
              <a:gd name="T42" fmla="*/ 1798 w 2045"/>
              <a:gd name="T43" fmla="*/ 721 h 1528"/>
              <a:gd name="T44" fmla="*/ 2037 w 2045"/>
              <a:gd name="T45" fmla="*/ 511 h 1528"/>
              <a:gd name="T46" fmla="*/ 2032 w 2045"/>
              <a:gd name="T47" fmla="*/ 166 h 1528"/>
              <a:gd name="T48" fmla="*/ 1735 w 2045"/>
              <a:gd name="T49" fmla="*/ 0 h 1528"/>
              <a:gd name="T50" fmla="*/ 1609 w 2045"/>
              <a:gd name="T51" fmla="*/ 49 h 1528"/>
              <a:gd name="T52" fmla="*/ 1448 w 2045"/>
              <a:gd name="T53" fmla="*/ 62 h 15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045" h="1528">
                <a:moveTo>
                  <a:pt x="1448" y="62"/>
                </a:moveTo>
                <a:cubicBezTo>
                  <a:pt x="1378" y="307"/>
                  <a:pt x="1426" y="159"/>
                  <a:pt x="1295" y="284"/>
                </a:cubicBezTo>
                <a:cubicBezTo>
                  <a:pt x="1222" y="353"/>
                  <a:pt x="1305" y="351"/>
                  <a:pt x="1179" y="353"/>
                </a:cubicBezTo>
                <a:cubicBezTo>
                  <a:pt x="1110" y="355"/>
                  <a:pt x="1095" y="326"/>
                  <a:pt x="1001" y="326"/>
                </a:cubicBezTo>
                <a:cubicBezTo>
                  <a:pt x="910" y="433"/>
                  <a:pt x="977" y="484"/>
                  <a:pt x="822" y="485"/>
                </a:cubicBezTo>
                <a:cubicBezTo>
                  <a:pt x="803" y="461"/>
                  <a:pt x="803" y="453"/>
                  <a:pt x="794" y="437"/>
                </a:cubicBezTo>
                <a:lnTo>
                  <a:pt x="757" y="374"/>
                </a:lnTo>
                <a:cubicBezTo>
                  <a:pt x="595" y="376"/>
                  <a:pt x="738" y="353"/>
                  <a:pt x="486" y="374"/>
                </a:cubicBezTo>
                <a:cubicBezTo>
                  <a:pt x="300" y="389"/>
                  <a:pt x="393" y="268"/>
                  <a:pt x="274" y="332"/>
                </a:cubicBezTo>
                <a:cubicBezTo>
                  <a:pt x="253" y="373"/>
                  <a:pt x="268" y="648"/>
                  <a:pt x="248" y="749"/>
                </a:cubicBezTo>
                <a:cubicBezTo>
                  <a:pt x="216" y="910"/>
                  <a:pt x="0" y="897"/>
                  <a:pt x="84" y="1063"/>
                </a:cubicBezTo>
                <a:cubicBezTo>
                  <a:pt x="176" y="1080"/>
                  <a:pt x="362" y="904"/>
                  <a:pt x="586" y="1005"/>
                </a:cubicBezTo>
                <a:cubicBezTo>
                  <a:pt x="748" y="1078"/>
                  <a:pt x="699" y="1348"/>
                  <a:pt x="700" y="1501"/>
                </a:cubicBezTo>
                <a:cubicBezTo>
                  <a:pt x="811" y="1528"/>
                  <a:pt x="795" y="1510"/>
                  <a:pt x="869" y="1462"/>
                </a:cubicBezTo>
                <a:cubicBezTo>
                  <a:pt x="924" y="1426"/>
                  <a:pt x="960" y="1414"/>
                  <a:pt x="1013" y="1390"/>
                </a:cubicBezTo>
                <a:cubicBezTo>
                  <a:pt x="1049" y="1357"/>
                  <a:pt x="1013" y="1204"/>
                  <a:pt x="1186" y="1159"/>
                </a:cubicBezTo>
                <a:cubicBezTo>
                  <a:pt x="1321" y="1124"/>
                  <a:pt x="1380" y="1140"/>
                  <a:pt x="1453" y="1132"/>
                </a:cubicBezTo>
                <a:lnTo>
                  <a:pt x="1554" y="1101"/>
                </a:lnTo>
                <a:cubicBezTo>
                  <a:pt x="1580" y="938"/>
                  <a:pt x="1542" y="1050"/>
                  <a:pt x="1473" y="923"/>
                </a:cubicBezTo>
                <a:cubicBezTo>
                  <a:pt x="1494" y="766"/>
                  <a:pt x="1529" y="844"/>
                  <a:pt x="1597" y="754"/>
                </a:cubicBezTo>
                <a:cubicBezTo>
                  <a:pt x="1663" y="667"/>
                  <a:pt x="1607" y="627"/>
                  <a:pt x="1734" y="597"/>
                </a:cubicBezTo>
                <a:cubicBezTo>
                  <a:pt x="1750" y="633"/>
                  <a:pt x="1773" y="688"/>
                  <a:pt x="1798" y="721"/>
                </a:cubicBezTo>
                <a:cubicBezTo>
                  <a:pt x="1875" y="511"/>
                  <a:pt x="1881" y="622"/>
                  <a:pt x="2037" y="511"/>
                </a:cubicBezTo>
                <a:cubicBezTo>
                  <a:pt x="2045" y="244"/>
                  <a:pt x="1991" y="328"/>
                  <a:pt x="2032" y="166"/>
                </a:cubicBezTo>
                <a:cubicBezTo>
                  <a:pt x="1776" y="111"/>
                  <a:pt x="1892" y="205"/>
                  <a:pt x="1735" y="0"/>
                </a:cubicBezTo>
                <a:cubicBezTo>
                  <a:pt x="1659" y="19"/>
                  <a:pt x="1702" y="26"/>
                  <a:pt x="1609" y="49"/>
                </a:cubicBezTo>
                <a:cubicBezTo>
                  <a:pt x="1552" y="62"/>
                  <a:pt x="1507" y="60"/>
                  <a:pt x="1448" y="62"/>
                </a:cubicBezTo>
                <a:close/>
              </a:path>
            </a:pathLst>
          </a:custGeom>
          <a:solidFill>
            <a:srgbClr val="D9E1F2"/>
          </a:solidFill>
          <a:ln w="9525">
            <a:solidFill>
              <a:srgbClr val="000000"/>
            </a:solidFill>
            <a:round/>
            <a:headEnd/>
            <a:tailEnd/>
          </a:ln>
        </xdr:spPr>
      </xdr:sp>
      <xdr:sp macro="[0]!seleccionarEstado" textlink="">
        <xdr:nvSpPr>
          <xdr:cNvPr id="24" name="La Victoria">
            <a:extLst>
              <a:ext uri="{FF2B5EF4-FFF2-40B4-BE49-F238E27FC236}">
                <a16:creationId xmlns:a16="http://schemas.microsoft.com/office/drawing/2014/main" id="{AA583EAB-5E88-407C-944B-CDA91FCFA07E}"/>
              </a:ext>
            </a:extLst>
          </xdr:cNvPr>
          <xdr:cNvSpPr>
            <a:spLocks/>
          </xdr:cNvSpPr>
        </xdr:nvSpPr>
        <xdr:spPr bwMode="auto">
          <a:xfrm>
            <a:off x="10410825" y="2295525"/>
            <a:ext cx="762000" cy="542925"/>
          </a:xfrm>
          <a:custGeom>
            <a:avLst/>
            <a:gdLst>
              <a:gd name="T0" fmla="*/ 160 w 1788"/>
              <a:gd name="T1" fmla="*/ 806 h 1291"/>
              <a:gd name="T2" fmla="*/ 382 w 1788"/>
              <a:gd name="T3" fmla="*/ 745 h 1291"/>
              <a:gd name="T4" fmla="*/ 448 w 1788"/>
              <a:gd name="T5" fmla="*/ 816 h 1291"/>
              <a:gd name="T6" fmla="*/ 584 w 1788"/>
              <a:gd name="T7" fmla="*/ 903 h 1291"/>
              <a:gd name="T8" fmla="*/ 740 w 1788"/>
              <a:gd name="T9" fmla="*/ 968 h 1291"/>
              <a:gd name="T10" fmla="*/ 768 w 1788"/>
              <a:gd name="T11" fmla="*/ 1262 h 1291"/>
              <a:gd name="T12" fmla="*/ 999 w 1788"/>
              <a:gd name="T13" fmla="*/ 1145 h 1291"/>
              <a:gd name="T14" fmla="*/ 1102 w 1788"/>
              <a:gd name="T15" fmla="*/ 1291 h 1291"/>
              <a:gd name="T16" fmla="*/ 1113 w 1788"/>
              <a:gd name="T17" fmla="*/ 1279 h 1291"/>
              <a:gd name="T18" fmla="*/ 1123 w 1788"/>
              <a:gd name="T19" fmla="*/ 1268 h 1291"/>
              <a:gd name="T20" fmla="*/ 1413 w 1788"/>
              <a:gd name="T21" fmla="*/ 1215 h 1291"/>
              <a:gd name="T22" fmla="*/ 1485 w 1788"/>
              <a:gd name="T23" fmla="*/ 1194 h 1291"/>
              <a:gd name="T24" fmla="*/ 1511 w 1788"/>
              <a:gd name="T25" fmla="*/ 1175 h 1291"/>
              <a:gd name="T26" fmla="*/ 1658 w 1788"/>
              <a:gd name="T27" fmla="*/ 1035 h 1291"/>
              <a:gd name="T28" fmla="*/ 1656 w 1788"/>
              <a:gd name="T29" fmla="*/ 904 h 1291"/>
              <a:gd name="T30" fmla="*/ 1754 w 1788"/>
              <a:gd name="T31" fmla="*/ 834 h 1291"/>
              <a:gd name="T32" fmla="*/ 1694 w 1788"/>
              <a:gd name="T33" fmla="*/ 751 h 1291"/>
              <a:gd name="T34" fmla="*/ 1788 w 1788"/>
              <a:gd name="T35" fmla="*/ 676 h 1291"/>
              <a:gd name="T36" fmla="*/ 1738 w 1788"/>
              <a:gd name="T37" fmla="*/ 537 h 1291"/>
              <a:gd name="T38" fmla="*/ 1787 w 1788"/>
              <a:gd name="T39" fmla="*/ 351 h 1291"/>
              <a:gd name="T40" fmla="*/ 1698 w 1788"/>
              <a:gd name="T41" fmla="*/ 287 h 1291"/>
              <a:gd name="T42" fmla="*/ 1573 w 1788"/>
              <a:gd name="T43" fmla="*/ 355 h 1291"/>
              <a:gd name="T44" fmla="*/ 1286 w 1788"/>
              <a:gd name="T45" fmla="*/ 326 h 1291"/>
              <a:gd name="T46" fmla="*/ 1216 w 1788"/>
              <a:gd name="T47" fmla="*/ 285 h 1291"/>
              <a:gd name="T48" fmla="*/ 1050 w 1788"/>
              <a:gd name="T49" fmla="*/ 232 h 1291"/>
              <a:gd name="T50" fmla="*/ 422 w 1788"/>
              <a:gd name="T51" fmla="*/ 0 h 1291"/>
              <a:gd name="T52" fmla="*/ 385 w 1788"/>
              <a:gd name="T53" fmla="*/ 257 h 1291"/>
              <a:gd name="T54" fmla="*/ 305 w 1788"/>
              <a:gd name="T55" fmla="*/ 357 h 1291"/>
              <a:gd name="T56" fmla="*/ 237 w 1788"/>
              <a:gd name="T57" fmla="*/ 468 h 1291"/>
              <a:gd name="T58" fmla="*/ 162 w 1788"/>
              <a:gd name="T59" fmla="*/ 547 h 1291"/>
              <a:gd name="T60" fmla="*/ 137 w 1788"/>
              <a:gd name="T61" fmla="*/ 567 h 1291"/>
              <a:gd name="T62" fmla="*/ 34 w 1788"/>
              <a:gd name="T63" fmla="*/ 681 h 1291"/>
              <a:gd name="T64" fmla="*/ 160 w 1788"/>
              <a:gd name="T65" fmla="*/ 806 h 12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788" h="1291">
                <a:moveTo>
                  <a:pt x="160" y="806"/>
                </a:moveTo>
                <a:cubicBezTo>
                  <a:pt x="275" y="740"/>
                  <a:pt x="182" y="739"/>
                  <a:pt x="382" y="745"/>
                </a:cubicBezTo>
                <a:lnTo>
                  <a:pt x="448" y="816"/>
                </a:lnTo>
                <a:cubicBezTo>
                  <a:pt x="534" y="872"/>
                  <a:pt x="489" y="793"/>
                  <a:pt x="584" y="903"/>
                </a:cubicBezTo>
                <a:cubicBezTo>
                  <a:pt x="634" y="960"/>
                  <a:pt x="627" y="946"/>
                  <a:pt x="740" y="968"/>
                </a:cubicBezTo>
                <a:lnTo>
                  <a:pt x="768" y="1262"/>
                </a:lnTo>
                <a:cubicBezTo>
                  <a:pt x="1005" y="1285"/>
                  <a:pt x="886" y="1141"/>
                  <a:pt x="999" y="1145"/>
                </a:cubicBezTo>
                <a:cubicBezTo>
                  <a:pt x="1076" y="1180"/>
                  <a:pt x="1049" y="1206"/>
                  <a:pt x="1102" y="1291"/>
                </a:cubicBezTo>
                <a:cubicBezTo>
                  <a:pt x="1106" y="1288"/>
                  <a:pt x="1111" y="1276"/>
                  <a:pt x="1113" y="1279"/>
                </a:cubicBezTo>
                <a:cubicBezTo>
                  <a:pt x="1114" y="1283"/>
                  <a:pt x="1121" y="1270"/>
                  <a:pt x="1123" y="1268"/>
                </a:cubicBezTo>
                <a:cubicBezTo>
                  <a:pt x="1235" y="1153"/>
                  <a:pt x="1222" y="1237"/>
                  <a:pt x="1413" y="1215"/>
                </a:cubicBezTo>
                <a:cubicBezTo>
                  <a:pt x="1483" y="1207"/>
                  <a:pt x="1442" y="1217"/>
                  <a:pt x="1485" y="1194"/>
                </a:cubicBezTo>
                <a:cubicBezTo>
                  <a:pt x="1491" y="1190"/>
                  <a:pt x="1506" y="1179"/>
                  <a:pt x="1511" y="1175"/>
                </a:cubicBezTo>
                <a:cubicBezTo>
                  <a:pt x="1648" y="1053"/>
                  <a:pt x="1466" y="1131"/>
                  <a:pt x="1658" y="1035"/>
                </a:cubicBezTo>
                <a:lnTo>
                  <a:pt x="1656" y="904"/>
                </a:lnTo>
                <a:lnTo>
                  <a:pt x="1754" y="834"/>
                </a:lnTo>
                <a:lnTo>
                  <a:pt x="1694" y="751"/>
                </a:lnTo>
                <a:cubicBezTo>
                  <a:pt x="1739" y="677"/>
                  <a:pt x="1703" y="727"/>
                  <a:pt x="1788" y="676"/>
                </a:cubicBezTo>
                <a:cubicBezTo>
                  <a:pt x="1716" y="614"/>
                  <a:pt x="1702" y="636"/>
                  <a:pt x="1738" y="537"/>
                </a:cubicBezTo>
                <a:cubicBezTo>
                  <a:pt x="1764" y="468"/>
                  <a:pt x="1763" y="435"/>
                  <a:pt x="1787" y="351"/>
                </a:cubicBezTo>
                <a:cubicBezTo>
                  <a:pt x="1705" y="326"/>
                  <a:pt x="1745" y="353"/>
                  <a:pt x="1698" y="287"/>
                </a:cubicBezTo>
                <a:cubicBezTo>
                  <a:pt x="1588" y="316"/>
                  <a:pt x="1661" y="333"/>
                  <a:pt x="1573" y="355"/>
                </a:cubicBezTo>
                <a:lnTo>
                  <a:pt x="1286" y="326"/>
                </a:lnTo>
                <a:cubicBezTo>
                  <a:pt x="1194" y="291"/>
                  <a:pt x="1285" y="313"/>
                  <a:pt x="1216" y="285"/>
                </a:cubicBezTo>
                <a:cubicBezTo>
                  <a:pt x="1116" y="246"/>
                  <a:pt x="1157" y="308"/>
                  <a:pt x="1050" y="232"/>
                </a:cubicBezTo>
                <a:cubicBezTo>
                  <a:pt x="955" y="166"/>
                  <a:pt x="518" y="5"/>
                  <a:pt x="422" y="0"/>
                </a:cubicBezTo>
                <a:cubicBezTo>
                  <a:pt x="357" y="194"/>
                  <a:pt x="449" y="131"/>
                  <a:pt x="385" y="257"/>
                </a:cubicBezTo>
                <a:cubicBezTo>
                  <a:pt x="362" y="304"/>
                  <a:pt x="342" y="321"/>
                  <a:pt x="305" y="357"/>
                </a:cubicBezTo>
                <a:cubicBezTo>
                  <a:pt x="220" y="439"/>
                  <a:pt x="299" y="346"/>
                  <a:pt x="237" y="468"/>
                </a:cubicBezTo>
                <a:cubicBezTo>
                  <a:pt x="187" y="568"/>
                  <a:pt x="234" y="490"/>
                  <a:pt x="162" y="547"/>
                </a:cubicBezTo>
                <a:lnTo>
                  <a:pt x="137" y="567"/>
                </a:lnTo>
                <a:cubicBezTo>
                  <a:pt x="44" y="645"/>
                  <a:pt x="39" y="632"/>
                  <a:pt x="34" y="681"/>
                </a:cubicBezTo>
                <a:cubicBezTo>
                  <a:pt x="21" y="807"/>
                  <a:pt x="0" y="665"/>
                  <a:pt x="160" y="806"/>
                </a:cubicBezTo>
                <a:close/>
              </a:path>
            </a:pathLst>
          </a:custGeom>
          <a:solidFill>
            <a:srgbClr val="D9E1F2"/>
          </a:solidFill>
          <a:ln w="9525">
            <a:solidFill>
              <a:srgbClr val="000000"/>
            </a:solidFill>
            <a:round/>
            <a:headEnd/>
            <a:tailEnd/>
          </a:ln>
        </xdr:spPr>
      </xdr:sp>
      <xdr:sp macro="[0]!seleccionarEstado" textlink="">
        <xdr:nvSpPr>
          <xdr:cNvPr id="25" name="La cumbre">
            <a:extLst>
              <a:ext uri="{FF2B5EF4-FFF2-40B4-BE49-F238E27FC236}">
                <a16:creationId xmlns:a16="http://schemas.microsoft.com/office/drawing/2014/main" id="{7F07BABE-25CE-4DCC-BC5E-1FABBF3FE3BA}"/>
              </a:ext>
            </a:extLst>
          </xdr:cNvPr>
          <xdr:cNvSpPr>
            <a:spLocks/>
          </xdr:cNvSpPr>
        </xdr:nvSpPr>
        <xdr:spPr bwMode="auto">
          <a:xfrm>
            <a:off x="8277225" y="5010150"/>
            <a:ext cx="514350" cy="733425"/>
          </a:xfrm>
          <a:custGeom>
            <a:avLst/>
            <a:gdLst>
              <a:gd name="T0" fmla="*/ 11 w 1223"/>
              <a:gd name="T1" fmla="*/ 733 h 1739"/>
              <a:gd name="T2" fmla="*/ 53 w 1223"/>
              <a:gd name="T3" fmla="*/ 934 h 1739"/>
              <a:gd name="T4" fmla="*/ 4 w 1223"/>
              <a:gd name="T5" fmla="*/ 1174 h 1739"/>
              <a:gd name="T6" fmla="*/ 276 w 1223"/>
              <a:gd name="T7" fmla="*/ 1080 h 1739"/>
              <a:gd name="T8" fmla="*/ 333 w 1223"/>
              <a:gd name="T9" fmla="*/ 1511 h 1739"/>
              <a:gd name="T10" fmla="*/ 457 w 1223"/>
              <a:gd name="T11" fmla="*/ 1558 h 1739"/>
              <a:gd name="T12" fmla="*/ 470 w 1223"/>
              <a:gd name="T13" fmla="*/ 1724 h 1739"/>
              <a:gd name="T14" fmla="*/ 652 w 1223"/>
              <a:gd name="T15" fmla="*/ 1531 h 1739"/>
              <a:gd name="T16" fmla="*/ 792 w 1223"/>
              <a:gd name="T17" fmla="*/ 1226 h 1739"/>
              <a:gd name="T18" fmla="*/ 870 w 1223"/>
              <a:gd name="T19" fmla="*/ 1017 h 1739"/>
              <a:gd name="T20" fmla="*/ 973 w 1223"/>
              <a:gd name="T21" fmla="*/ 1061 h 1739"/>
              <a:gd name="T22" fmla="*/ 1123 w 1223"/>
              <a:gd name="T23" fmla="*/ 851 h 1739"/>
              <a:gd name="T24" fmla="*/ 1146 w 1223"/>
              <a:gd name="T25" fmla="*/ 692 h 1739"/>
              <a:gd name="T26" fmla="*/ 1223 w 1223"/>
              <a:gd name="T27" fmla="*/ 596 h 1739"/>
              <a:gd name="T28" fmla="*/ 1030 w 1223"/>
              <a:gd name="T29" fmla="*/ 176 h 1739"/>
              <a:gd name="T30" fmla="*/ 891 w 1223"/>
              <a:gd name="T31" fmla="*/ 221 h 1739"/>
              <a:gd name="T32" fmla="*/ 724 w 1223"/>
              <a:gd name="T33" fmla="*/ 168 h 1739"/>
              <a:gd name="T34" fmla="*/ 626 w 1223"/>
              <a:gd name="T35" fmla="*/ 150 h 1739"/>
              <a:gd name="T36" fmla="*/ 584 w 1223"/>
              <a:gd name="T37" fmla="*/ 138 h 1739"/>
              <a:gd name="T38" fmla="*/ 387 w 1223"/>
              <a:gd name="T39" fmla="*/ 141 h 1739"/>
              <a:gd name="T40" fmla="*/ 334 w 1223"/>
              <a:gd name="T41" fmla="*/ 11 h 1739"/>
              <a:gd name="T42" fmla="*/ 87 w 1223"/>
              <a:gd name="T43" fmla="*/ 0 h 1739"/>
              <a:gd name="T44" fmla="*/ 111 w 1223"/>
              <a:gd name="T45" fmla="*/ 416 h 1739"/>
              <a:gd name="T46" fmla="*/ 11 w 1223"/>
              <a:gd name="T47" fmla="*/ 733 h 17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223" h="1739">
                <a:moveTo>
                  <a:pt x="11" y="733"/>
                </a:moveTo>
                <a:cubicBezTo>
                  <a:pt x="45" y="814"/>
                  <a:pt x="108" y="818"/>
                  <a:pt x="53" y="934"/>
                </a:cubicBezTo>
                <a:cubicBezTo>
                  <a:pt x="0" y="1044"/>
                  <a:pt x="10" y="1020"/>
                  <a:pt x="4" y="1174"/>
                </a:cubicBezTo>
                <a:cubicBezTo>
                  <a:pt x="105" y="1145"/>
                  <a:pt x="137" y="1028"/>
                  <a:pt x="276" y="1080"/>
                </a:cubicBezTo>
                <a:cubicBezTo>
                  <a:pt x="336" y="1176"/>
                  <a:pt x="315" y="1373"/>
                  <a:pt x="333" y="1511"/>
                </a:cubicBezTo>
                <a:lnTo>
                  <a:pt x="457" y="1558"/>
                </a:lnTo>
                <a:lnTo>
                  <a:pt x="470" y="1724"/>
                </a:lnTo>
                <a:cubicBezTo>
                  <a:pt x="656" y="1600"/>
                  <a:pt x="541" y="1739"/>
                  <a:pt x="652" y="1531"/>
                </a:cubicBezTo>
                <a:cubicBezTo>
                  <a:pt x="788" y="1276"/>
                  <a:pt x="643" y="1451"/>
                  <a:pt x="792" y="1226"/>
                </a:cubicBezTo>
                <a:cubicBezTo>
                  <a:pt x="833" y="1164"/>
                  <a:pt x="830" y="1089"/>
                  <a:pt x="870" y="1017"/>
                </a:cubicBezTo>
                <a:lnTo>
                  <a:pt x="973" y="1061"/>
                </a:lnTo>
                <a:cubicBezTo>
                  <a:pt x="1011" y="1013"/>
                  <a:pt x="1111" y="887"/>
                  <a:pt x="1123" y="851"/>
                </a:cubicBezTo>
                <a:cubicBezTo>
                  <a:pt x="1147" y="780"/>
                  <a:pt x="1127" y="748"/>
                  <a:pt x="1146" y="692"/>
                </a:cubicBezTo>
                <a:cubicBezTo>
                  <a:pt x="1183" y="587"/>
                  <a:pt x="1189" y="684"/>
                  <a:pt x="1223" y="596"/>
                </a:cubicBezTo>
                <a:cubicBezTo>
                  <a:pt x="1126" y="394"/>
                  <a:pt x="1128" y="499"/>
                  <a:pt x="1030" y="176"/>
                </a:cubicBezTo>
                <a:cubicBezTo>
                  <a:pt x="965" y="204"/>
                  <a:pt x="967" y="240"/>
                  <a:pt x="891" y="221"/>
                </a:cubicBezTo>
                <a:cubicBezTo>
                  <a:pt x="798" y="198"/>
                  <a:pt x="875" y="189"/>
                  <a:pt x="724" y="168"/>
                </a:cubicBezTo>
                <a:cubicBezTo>
                  <a:pt x="670" y="161"/>
                  <a:pt x="677" y="162"/>
                  <a:pt x="626" y="150"/>
                </a:cubicBezTo>
                <a:lnTo>
                  <a:pt x="584" y="138"/>
                </a:lnTo>
                <a:cubicBezTo>
                  <a:pt x="512" y="132"/>
                  <a:pt x="583" y="183"/>
                  <a:pt x="387" y="141"/>
                </a:cubicBezTo>
                <a:lnTo>
                  <a:pt x="334" y="11"/>
                </a:lnTo>
                <a:cubicBezTo>
                  <a:pt x="164" y="101"/>
                  <a:pt x="205" y="36"/>
                  <a:pt x="87" y="0"/>
                </a:cubicBezTo>
                <a:lnTo>
                  <a:pt x="111" y="416"/>
                </a:lnTo>
                <a:cubicBezTo>
                  <a:pt x="36" y="881"/>
                  <a:pt x="122" y="544"/>
                  <a:pt x="11" y="733"/>
                </a:cubicBezTo>
                <a:close/>
              </a:path>
            </a:pathLst>
          </a:custGeom>
          <a:solidFill>
            <a:srgbClr val="D9E1F2"/>
          </a:solidFill>
          <a:ln w="9525">
            <a:solidFill>
              <a:srgbClr val="000000"/>
            </a:solidFill>
            <a:round/>
            <a:headEnd/>
            <a:tailEnd/>
          </a:ln>
        </xdr:spPr>
      </xdr:sp>
      <xdr:sp macro="[0]!seleccionarEstado" textlink="">
        <xdr:nvSpPr>
          <xdr:cNvPr id="26" name="San Pedro">
            <a:extLst>
              <a:ext uri="{FF2B5EF4-FFF2-40B4-BE49-F238E27FC236}">
                <a16:creationId xmlns:a16="http://schemas.microsoft.com/office/drawing/2014/main" id="{2C627194-B932-4DDF-A6D8-40391B64F2BF}"/>
              </a:ext>
            </a:extLst>
          </xdr:cNvPr>
          <xdr:cNvSpPr>
            <a:spLocks/>
          </xdr:cNvSpPr>
        </xdr:nvSpPr>
        <xdr:spPr bwMode="auto">
          <a:xfrm>
            <a:off x="9544050" y="4067175"/>
            <a:ext cx="781050" cy="504825"/>
          </a:xfrm>
          <a:custGeom>
            <a:avLst/>
            <a:gdLst>
              <a:gd name="T0" fmla="*/ 292 w 1854"/>
              <a:gd name="T1" fmla="*/ 691 h 1197"/>
              <a:gd name="T2" fmla="*/ 496 w 1854"/>
              <a:gd name="T3" fmla="*/ 841 h 1197"/>
              <a:gd name="T4" fmla="*/ 672 w 1854"/>
              <a:gd name="T5" fmla="*/ 1018 h 1197"/>
              <a:gd name="T6" fmla="*/ 1081 w 1854"/>
              <a:gd name="T7" fmla="*/ 1043 h 1197"/>
              <a:gd name="T8" fmla="*/ 1436 w 1854"/>
              <a:gd name="T9" fmla="*/ 1145 h 1197"/>
              <a:gd name="T10" fmla="*/ 1448 w 1854"/>
              <a:gd name="T11" fmla="*/ 1180 h 1197"/>
              <a:gd name="T12" fmla="*/ 1455 w 1854"/>
              <a:gd name="T13" fmla="*/ 1197 h 1197"/>
              <a:gd name="T14" fmla="*/ 1581 w 1854"/>
              <a:gd name="T15" fmla="*/ 1123 h 1197"/>
              <a:gd name="T16" fmla="*/ 1746 w 1854"/>
              <a:gd name="T17" fmla="*/ 1073 h 1197"/>
              <a:gd name="T18" fmla="*/ 1854 w 1854"/>
              <a:gd name="T19" fmla="*/ 776 h 1197"/>
              <a:gd name="T20" fmla="*/ 1494 w 1854"/>
              <a:gd name="T21" fmla="*/ 612 h 1197"/>
              <a:gd name="T22" fmla="*/ 1417 w 1854"/>
              <a:gd name="T23" fmla="*/ 427 h 1197"/>
              <a:gd name="T24" fmla="*/ 1303 w 1854"/>
              <a:gd name="T25" fmla="*/ 252 h 1197"/>
              <a:gd name="T26" fmla="*/ 1232 w 1854"/>
              <a:gd name="T27" fmla="*/ 289 h 1197"/>
              <a:gd name="T28" fmla="*/ 1134 w 1854"/>
              <a:gd name="T29" fmla="*/ 132 h 1197"/>
              <a:gd name="T30" fmla="*/ 565 w 1854"/>
              <a:gd name="T31" fmla="*/ 136 h 1197"/>
              <a:gd name="T32" fmla="*/ 38 w 1854"/>
              <a:gd name="T33" fmla="*/ 0 h 1197"/>
              <a:gd name="T34" fmla="*/ 115 w 1854"/>
              <a:gd name="T35" fmla="*/ 192 h 1197"/>
              <a:gd name="T36" fmla="*/ 9 w 1854"/>
              <a:gd name="T37" fmla="*/ 378 h 1197"/>
              <a:gd name="T38" fmla="*/ 292 w 1854"/>
              <a:gd name="T39" fmla="*/ 691 h 11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1854" h="1197">
                <a:moveTo>
                  <a:pt x="292" y="691"/>
                </a:moveTo>
                <a:cubicBezTo>
                  <a:pt x="477" y="782"/>
                  <a:pt x="365" y="647"/>
                  <a:pt x="496" y="841"/>
                </a:cubicBezTo>
                <a:cubicBezTo>
                  <a:pt x="558" y="934"/>
                  <a:pt x="611" y="953"/>
                  <a:pt x="672" y="1018"/>
                </a:cubicBezTo>
                <a:cubicBezTo>
                  <a:pt x="853" y="770"/>
                  <a:pt x="1081" y="1043"/>
                  <a:pt x="1081" y="1043"/>
                </a:cubicBezTo>
                <a:cubicBezTo>
                  <a:pt x="1138" y="1056"/>
                  <a:pt x="1348" y="859"/>
                  <a:pt x="1436" y="1145"/>
                </a:cubicBezTo>
                <a:lnTo>
                  <a:pt x="1448" y="1180"/>
                </a:lnTo>
                <a:cubicBezTo>
                  <a:pt x="1449" y="1184"/>
                  <a:pt x="1451" y="1192"/>
                  <a:pt x="1455" y="1197"/>
                </a:cubicBezTo>
                <a:cubicBezTo>
                  <a:pt x="1582" y="1187"/>
                  <a:pt x="1503" y="1181"/>
                  <a:pt x="1581" y="1123"/>
                </a:cubicBezTo>
                <a:cubicBezTo>
                  <a:pt x="1640" y="1081"/>
                  <a:pt x="1683" y="1092"/>
                  <a:pt x="1746" y="1073"/>
                </a:cubicBezTo>
                <a:cubicBezTo>
                  <a:pt x="1780" y="950"/>
                  <a:pt x="1835" y="846"/>
                  <a:pt x="1854" y="776"/>
                </a:cubicBezTo>
                <a:cubicBezTo>
                  <a:pt x="1739" y="710"/>
                  <a:pt x="1571" y="718"/>
                  <a:pt x="1494" y="612"/>
                </a:cubicBezTo>
                <a:cubicBezTo>
                  <a:pt x="1434" y="528"/>
                  <a:pt x="1481" y="497"/>
                  <a:pt x="1417" y="427"/>
                </a:cubicBezTo>
                <a:cubicBezTo>
                  <a:pt x="1382" y="388"/>
                  <a:pt x="1337" y="403"/>
                  <a:pt x="1303" y="252"/>
                </a:cubicBezTo>
                <a:lnTo>
                  <a:pt x="1232" y="289"/>
                </a:lnTo>
                <a:cubicBezTo>
                  <a:pt x="1140" y="315"/>
                  <a:pt x="1149" y="226"/>
                  <a:pt x="1134" y="132"/>
                </a:cubicBezTo>
                <a:cubicBezTo>
                  <a:pt x="897" y="85"/>
                  <a:pt x="772" y="134"/>
                  <a:pt x="565" y="136"/>
                </a:cubicBezTo>
                <a:cubicBezTo>
                  <a:pt x="351" y="139"/>
                  <a:pt x="303" y="21"/>
                  <a:pt x="38" y="0"/>
                </a:cubicBezTo>
                <a:cubicBezTo>
                  <a:pt x="67" y="58"/>
                  <a:pt x="145" y="122"/>
                  <a:pt x="115" y="192"/>
                </a:cubicBezTo>
                <a:cubicBezTo>
                  <a:pt x="69" y="298"/>
                  <a:pt x="16" y="151"/>
                  <a:pt x="9" y="378"/>
                </a:cubicBezTo>
                <a:cubicBezTo>
                  <a:pt x="0" y="676"/>
                  <a:pt x="117" y="332"/>
                  <a:pt x="292" y="691"/>
                </a:cubicBezTo>
                <a:close/>
              </a:path>
            </a:pathLst>
          </a:custGeom>
          <a:solidFill>
            <a:srgbClr val="D9E1F2"/>
          </a:solidFill>
          <a:ln w="9525">
            <a:solidFill>
              <a:srgbClr val="000000"/>
            </a:solidFill>
            <a:round/>
            <a:headEnd/>
            <a:tailEnd/>
          </a:ln>
        </xdr:spPr>
      </xdr:sp>
      <xdr:sp macro="[0]!seleccionarEstado" textlink="">
        <xdr:nvSpPr>
          <xdr:cNvPr id="27" name="Cartago">
            <a:extLst>
              <a:ext uri="{FF2B5EF4-FFF2-40B4-BE49-F238E27FC236}">
                <a16:creationId xmlns:a16="http://schemas.microsoft.com/office/drawing/2014/main" id="{03FC9040-45F2-4A2F-AC73-BAF537A411F2}"/>
              </a:ext>
            </a:extLst>
          </xdr:cNvPr>
          <xdr:cNvSpPr>
            <a:spLocks/>
          </xdr:cNvSpPr>
        </xdr:nvSpPr>
        <xdr:spPr bwMode="auto">
          <a:xfrm>
            <a:off x="10658475" y="1438275"/>
            <a:ext cx="704850" cy="657225"/>
          </a:xfrm>
          <a:custGeom>
            <a:avLst/>
            <a:gdLst>
              <a:gd name="T0" fmla="*/ 632 w 1686"/>
              <a:gd name="T1" fmla="*/ 169 h 1541"/>
              <a:gd name="T2" fmla="*/ 510 w 1686"/>
              <a:gd name="T3" fmla="*/ 212 h 1541"/>
              <a:gd name="T4" fmla="*/ 405 w 1686"/>
              <a:gd name="T5" fmla="*/ 373 h 1541"/>
              <a:gd name="T6" fmla="*/ 300 w 1686"/>
              <a:gd name="T7" fmla="*/ 539 h 1541"/>
              <a:gd name="T8" fmla="*/ 135 w 1686"/>
              <a:gd name="T9" fmla="*/ 761 h 1541"/>
              <a:gd name="T10" fmla="*/ 54 w 1686"/>
              <a:gd name="T11" fmla="*/ 879 h 1541"/>
              <a:gd name="T12" fmla="*/ 28 w 1686"/>
              <a:gd name="T13" fmla="*/ 1059 h 1541"/>
              <a:gd name="T14" fmla="*/ 619 w 1686"/>
              <a:gd name="T15" fmla="*/ 1071 h 1541"/>
              <a:gd name="T16" fmla="*/ 653 w 1686"/>
              <a:gd name="T17" fmla="*/ 1213 h 1541"/>
              <a:gd name="T18" fmla="*/ 951 w 1686"/>
              <a:gd name="T19" fmla="*/ 1312 h 1541"/>
              <a:gd name="T20" fmla="*/ 1259 w 1686"/>
              <a:gd name="T21" fmla="*/ 1410 h 1541"/>
              <a:gd name="T22" fmla="*/ 1285 w 1686"/>
              <a:gd name="T23" fmla="*/ 1541 h 1541"/>
              <a:gd name="T24" fmla="*/ 1502 w 1686"/>
              <a:gd name="T25" fmla="*/ 1318 h 1541"/>
              <a:gd name="T26" fmla="*/ 1624 w 1686"/>
              <a:gd name="T27" fmla="*/ 1051 h 1541"/>
              <a:gd name="T28" fmla="*/ 1380 w 1686"/>
              <a:gd name="T29" fmla="*/ 936 h 1541"/>
              <a:gd name="T30" fmla="*/ 1369 w 1686"/>
              <a:gd name="T31" fmla="*/ 592 h 1541"/>
              <a:gd name="T32" fmla="*/ 1472 w 1686"/>
              <a:gd name="T33" fmla="*/ 461 h 1541"/>
              <a:gd name="T34" fmla="*/ 1486 w 1686"/>
              <a:gd name="T35" fmla="*/ 269 h 1541"/>
              <a:gd name="T36" fmla="*/ 1289 w 1686"/>
              <a:gd name="T37" fmla="*/ 335 h 1541"/>
              <a:gd name="T38" fmla="*/ 1108 w 1686"/>
              <a:gd name="T39" fmla="*/ 470 h 1541"/>
              <a:gd name="T40" fmla="*/ 856 w 1686"/>
              <a:gd name="T41" fmla="*/ 405 h 1541"/>
              <a:gd name="T42" fmla="*/ 691 w 1686"/>
              <a:gd name="T43" fmla="*/ 236 h 1541"/>
              <a:gd name="T44" fmla="*/ 806 w 1686"/>
              <a:gd name="T45" fmla="*/ 83 h 1541"/>
              <a:gd name="T46" fmla="*/ 660 w 1686"/>
              <a:gd name="T47" fmla="*/ 64 h 1541"/>
              <a:gd name="T48" fmla="*/ 550 w 1686"/>
              <a:gd name="T49" fmla="*/ 0 h 1541"/>
              <a:gd name="T50" fmla="*/ 632 w 1686"/>
              <a:gd name="T51" fmla="*/ 169 h 15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86" h="1541">
                <a:moveTo>
                  <a:pt x="632" y="169"/>
                </a:moveTo>
                <a:cubicBezTo>
                  <a:pt x="580" y="231"/>
                  <a:pt x="620" y="214"/>
                  <a:pt x="510" y="212"/>
                </a:cubicBezTo>
                <a:cubicBezTo>
                  <a:pt x="523" y="324"/>
                  <a:pt x="508" y="334"/>
                  <a:pt x="405" y="373"/>
                </a:cubicBezTo>
                <a:cubicBezTo>
                  <a:pt x="533" y="478"/>
                  <a:pt x="353" y="510"/>
                  <a:pt x="300" y="539"/>
                </a:cubicBezTo>
                <a:cubicBezTo>
                  <a:pt x="349" y="785"/>
                  <a:pt x="219" y="657"/>
                  <a:pt x="135" y="761"/>
                </a:cubicBezTo>
                <a:cubicBezTo>
                  <a:pt x="115" y="785"/>
                  <a:pt x="73" y="852"/>
                  <a:pt x="54" y="879"/>
                </a:cubicBezTo>
                <a:cubicBezTo>
                  <a:pt x="0" y="955"/>
                  <a:pt x="17" y="944"/>
                  <a:pt x="28" y="1059"/>
                </a:cubicBezTo>
                <a:cubicBezTo>
                  <a:pt x="363" y="1148"/>
                  <a:pt x="457" y="1052"/>
                  <a:pt x="619" y="1071"/>
                </a:cubicBezTo>
                <a:lnTo>
                  <a:pt x="653" y="1213"/>
                </a:lnTo>
                <a:cubicBezTo>
                  <a:pt x="895" y="1221"/>
                  <a:pt x="775" y="1234"/>
                  <a:pt x="951" y="1312"/>
                </a:cubicBezTo>
                <a:cubicBezTo>
                  <a:pt x="1046" y="1354"/>
                  <a:pt x="1159" y="1387"/>
                  <a:pt x="1259" y="1410"/>
                </a:cubicBezTo>
                <a:lnTo>
                  <a:pt x="1285" y="1541"/>
                </a:lnTo>
                <a:cubicBezTo>
                  <a:pt x="1456" y="1405"/>
                  <a:pt x="1399" y="1448"/>
                  <a:pt x="1502" y="1318"/>
                </a:cubicBezTo>
                <a:cubicBezTo>
                  <a:pt x="1575" y="1225"/>
                  <a:pt x="1686" y="1237"/>
                  <a:pt x="1624" y="1051"/>
                </a:cubicBezTo>
                <a:cubicBezTo>
                  <a:pt x="1476" y="1010"/>
                  <a:pt x="1411" y="1110"/>
                  <a:pt x="1380" y="936"/>
                </a:cubicBezTo>
                <a:cubicBezTo>
                  <a:pt x="1361" y="830"/>
                  <a:pt x="1352" y="717"/>
                  <a:pt x="1369" y="592"/>
                </a:cubicBezTo>
                <a:cubicBezTo>
                  <a:pt x="1449" y="539"/>
                  <a:pt x="1464" y="566"/>
                  <a:pt x="1472" y="461"/>
                </a:cubicBezTo>
                <a:cubicBezTo>
                  <a:pt x="1481" y="356"/>
                  <a:pt x="1521" y="337"/>
                  <a:pt x="1486" y="269"/>
                </a:cubicBezTo>
                <a:cubicBezTo>
                  <a:pt x="1400" y="226"/>
                  <a:pt x="1328" y="274"/>
                  <a:pt x="1289" y="335"/>
                </a:cubicBezTo>
                <a:cubicBezTo>
                  <a:pt x="1239" y="414"/>
                  <a:pt x="1241" y="463"/>
                  <a:pt x="1108" y="470"/>
                </a:cubicBezTo>
                <a:cubicBezTo>
                  <a:pt x="1009" y="475"/>
                  <a:pt x="910" y="433"/>
                  <a:pt x="856" y="405"/>
                </a:cubicBezTo>
                <a:cubicBezTo>
                  <a:pt x="781" y="366"/>
                  <a:pt x="730" y="313"/>
                  <a:pt x="691" y="236"/>
                </a:cubicBezTo>
                <a:cubicBezTo>
                  <a:pt x="723" y="162"/>
                  <a:pt x="765" y="132"/>
                  <a:pt x="806" y="83"/>
                </a:cubicBezTo>
                <a:cubicBezTo>
                  <a:pt x="717" y="29"/>
                  <a:pt x="748" y="85"/>
                  <a:pt x="660" y="64"/>
                </a:cubicBezTo>
                <a:cubicBezTo>
                  <a:pt x="580" y="44"/>
                  <a:pt x="632" y="34"/>
                  <a:pt x="550" y="0"/>
                </a:cubicBezTo>
                <a:cubicBezTo>
                  <a:pt x="565" y="111"/>
                  <a:pt x="619" y="1"/>
                  <a:pt x="632" y="169"/>
                </a:cubicBezTo>
                <a:close/>
              </a:path>
            </a:pathLst>
          </a:custGeom>
          <a:solidFill>
            <a:srgbClr val="D9E1F2"/>
          </a:solidFill>
          <a:ln w="9525">
            <a:solidFill>
              <a:srgbClr val="000000"/>
            </a:solidFill>
            <a:round/>
            <a:headEnd/>
            <a:tailEnd/>
          </a:ln>
        </xdr:spPr>
      </xdr:sp>
      <xdr:sp macro="[0]!seleccionarEstado" textlink="">
        <xdr:nvSpPr>
          <xdr:cNvPr id="28" name="El Dovio">
            <a:extLst>
              <a:ext uri="{FF2B5EF4-FFF2-40B4-BE49-F238E27FC236}">
                <a16:creationId xmlns:a16="http://schemas.microsoft.com/office/drawing/2014/main" id="{769E9CD4-A0FE-4CD3-BE6C-AD7D9BF5F8BF}"/>
              </a:ext>
            </a:extLst>
          </xdr:cNvPr>
          <xdr:cNvSpPr>
            <a:spLocks/>
          </xdr:cNvSpPr>
        </xdr:nvSpPr>
        <xdr:spPr bwMode="auto">
          <a:xfrm>
            <a:off x="9334500" y="2009775"/>
            <a:ext cx="752475" cy="600075"/>
          </a:xfrm>
          <a:custGeom>
            <a:avLst/>
            <a:gdLst>
              <a:gd name="T0" fmla="*/ 329 w 1784"/>
              <a:gd name="T1" fmla="*/ 464 h 1422"/>
              <a:gd name="T2" fmla="*/ 343 w 1784"/>
              <a:gd name="T3" fmla="*/ 593 h 1422"/>
              <a:gd name="T4" fmla="*/ 46 w 1784"/>
              <a:gd name="T5" fmla="*/ 781 h 1422"/>
              <a:gd name="T6" fmla="*/ 157 w 1784"/>
              <a:gd name="T7" fmla="*/ 1125 h 1422"/>
              <a:gd name="T8" fmla="*/ 493 w 1784"/>
              <a:gd name="T9" fmla="*/ 1217 h 1422"/>
              <a:gd name="T10" fmla="*/ 682 w 1784"/>
              <a:gd name="T11" fmla="*/ 1164 h 1422"/>
              <a:gd name="T12" fmla="*/ 871 w 1784"/>
              <a:gd name="T13" fmla="*/ 1109 h 1422"/>
              <a:gd name="T14" fmla="*/ 1095 w 1784"/>
              <a:gd name="T15" fmla="*/ 1281 h 1422"/>
              <a:gd name="T16" fmla="*/ 1236 w 1784"/>
              <a:gd name="T17" fmla="*/ 1342 h 1422"/>
              <a:gd name="T18" fmla="*/ 1358 w 1784"/>
              <a:gd name="T19" fmla="*/ 1422 h 1422"/>
              <a:gd name="T20" fmla="*/ 1377 w 1784"/>
              <a:gd name="T21" fmla="*/ 1208 h 1422"/>
              <a:gd name="T22" fmla="*/ 1429 w 1784"/>
              <a:gd name="T23" fmla="*/ 990 h 1422"/>
              <a:gd name="T24" fmla="*/ 1784 w 1784"/>
              <a:gd name="T25" fmla="*/ 1067 h 1422"/>
              <a:gd name="T26" fmla="*/ 1780 w 1784"/>
              <a:gd name="T27" fmla="*/ 770 h 1422"/>
              <a:gd name="T28" fmla="*/ 1498 w 1784"/>
              <a:gd name="T29" fmla="*/ 697 h 1422"/>
              <a:gd name="T30" fmla="*/ 1319 w 1784"/>
              <a:gd name="T31" fmla="*/ 662 h 1422"/>
              <a:gd name="T32" fmla="*/ 1147 w 1784"/>
              <a:gd name="T33" fmla="*/ 662 h 1422"/>
              <a:gd name="T34" fmla="*/ 1305 w 1784"/>
              <a:gd name="T35" fmla="*/ 295 h 1422"/>
              <a:gd name="T36" fmla="*/ 1156 w 1784"/>
              <a:gd name="T37" fmla="*/ 272 h 1422"/>
              <a:gd name="T38" fmla="*/ 1021 w 1784"/>
              <a:gd name="T39" fmla="*/ 414 h 1422"/>
              <a:gd name="T40" fmla="*/ 991 w 1784"/>
              <a:gd name="T41" fmla="*/ 495 h 1422"/>
              <a:gd name="T42" fmla="*/ 815 w 1784"/>
              <a:gd name="T43" fmla="*/ 355 h 1422"/>
              <a:gd name="T44" fmla="*/ 681 w 1784"/>
              <a:gd name="T45" fmla="*/ 160 h 1422"/>
              <a:gd name="T46" fmla="*/ 624 w 1784"/>
              <a:gd name="T47" fmla="*/ 0 h 1422"/>
              <a:gd name="T48" fmla="*/ 329 w 1784"/>
              <a:gd name="T49" fmla="*/ 464 h 14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784" h="1422">
                <a:moveTo>
                  <a:pt x="329" y="464"/>
                </a:moveTo>
                <a:cubicBezTo>
                  <a:pt x="341" y="519"/>
                  <a:pt x="359" y="513"/>
                  <a:pt x="343" y="593"/>
                </a:cubicBezTo>
                <a:cubicBezTo>
                  <a:pt x="230" y="618"/>
                  <a:pt x="79" y="660"/>
                  <a:pt x="46" y="781"/>
                </a:cubicBezTo>
                <a:cubicBezTo>
                  <a:pt x="0" y="953"/>
                  <a:pt x="40" y="1049"/>
                  <a:pt x="157" y="1125"/>
                </a:cubicBezTo>
                <a:cubicBezTo>
                  <a:pt x="385" y="1273"/>
                  <a:pt x="287" y="1277"/>
                  <a:pt x="493" y="1217"/>
                </a:cubicBezTo>
                <a:cubicBezTo>
                  <a:pt x="620" y="1179"/>
                  <a:pt x="567" y="1236"/>
                  <a:pt x="682" y="1164"/>
                </a:cubicBezTo>
                <a:cubicBezTo>
                  <a:pt x="756" y="1117"/>
                  <a:pt x="769" y="1103"/>
                  <a:pt x="871" y="1109"/>
                </a:cubicBezTo>
                <a:cubicBezTo>
                  <a:pt x="1023" y="1285"/>
                  <a:pt x="830" y="1176"/>
                  <a:pt x="1095" y="1281"/>
                </a:cubicBezTo>
                <a:cubicBezTo>
                  <a:pt x="1108" y="1286"/>
                  <a:pt x="1222" y="1335"/>
                  <a:pt x="1236" y="1342"/>
                </a:cubicBezTo>
                <a:cubicBezTo>
                  <a:pt x="1324" y="1392"/>
                  <a:pt x="1253" y="1395"/>
                  <a:pt x="1358" y="1422"/>
                </a:cubicBezTo>
                <a:cubicBezTo>
                  <a:pt x="1411" y="1275"/>
                  <a:pt x="1347" y="1337"/>
                  <a:pt x="1377" y="1208"/>
                </a:cubicBezTo>
                <a:lnTo>
                  <a:pt x="1429" y="990"/>
                </a:lnTo>
                <a:cubicBezTo>
                  <a:pt x="1590" y="983"/>
                  <a:pt x="1615" y="1056"/>
                  <a:pt x="1784" y="1067"/>
                </a:cubicBezTo>
                <a:cubicBezTo>
                  <a:pt x="1741" y="804"/>
                  <a:pt x="1653" y="851"/>
                  <a:pt x="1780" y="770"/>
                </a:cubicBezTo>
                <a:cubicBezTo>
                  <a:pt x="1559" y="882"/>
                  <a:pt x="1613" y="783"/>
                  <a:pt x="1498" y="697"/>
                </a:cubicBezTo>
                <a:cubicBezTo>
                  <a:pt x="1459" y="668"/>
                  <a:pt x="1357" y="652"/>
                  <a:pt x="1319" y="662"/>
                </a:cubicBezTo>
                <a:cubicBezTo>
                  <a:pt x="1296" y="669"/>
                  <a:pt x="1212" y="744"/>
                  <a:pt x="1147" y="662"/>
                </a:cubicBezTo>
                <a:cubicBezTo>
                  <a:pt x="1073" y="569"/>
                  <a:pt x="1212" y="462"/>
                  <a:pt x="1305" y="295"/>
                </a:cubicBezTo>
                <a:lnTo>
                  <a:pt x="1156" y="272"/>
                </a:lnTo>
                <a:lnTo>
                  <a:pt x="1021" y="414"/>
                </a:lnTo>
                <a:cubicBezTo>
                  <a:pt x="1010" y="438"/>
                  <a:pt x="1010" y="455"/>
                  <a:pt x="991" y="495"/>
                </a:cubicBezTo>
                <a:cubicBezTo>
                  <a:pt x="809" y="515"/>
                  <a:pt x="885" y="449"/>
                  <a:pt x="815" y="355"/>
                </a:cubicBezTo>
                <a:cubicBezTo>
                  <a:pt x="798" y="332"/>
                  <a:pt x="706" y="242"/>
                  <a:pt x="681" y="160"/>
                </a:cubicBezTo>
                <a:cubicBezTo>
                  <a:pt x="646" y="50"/>
                  <a:pt x="712" y="89"/>
                  <a:pt x="624" y="0"/>
                </a:cubicBezTo>
                <a:cubicBezTo>
                  <a:pt x="497" y="90"/>
                  <a:pt x="619" y="223"/>
                  <a:pt x="329" y="464"/>
                </a:cubicBezTo>
                <a:close/>
              </a:path>
            </a:pathLst>
          </a:custGeom>
          <a:solidFill>
            <a:srgbClr val="D9E1F2"/>
          </a:solidFill>
          <a:ln w="9525">
            <a:solidFill>
              <a:srgbClr val="000000"/>
            </a:solidFill>
            <a:round/>
            <a:headEnd/>
            <a:tailEnd/>
          </a:ln>
        </xdr:spPr>
      </xdr:sp>
      <xdr:sp macro="[0]!seleccionarEstado" textlink="">
        <xdr:nvSpPr>
          <xdr:cNvPr id="29" name="Roldanillo">
            <a:extLst>
              <a:ext uri="{FF2B5EF4-FFF2-40B4-BE49-F238E27FC236}">
                <a16:creationId xmlns:a16="http://schemas.microsoft.com/office/drawing/2014/main" id="{6605398C-EDBA-4F41-8E15-E737E187ADFC}"/>
              </a:ext>
            </a:extLst>
          </xdr:cNvPr>
          <xdr:cNvSpPr>
            <a:spLocks/>
          </xdr:cNvSpPr>
        </xdr:nvSpPr>
        <xdr:spPr bwMode="auto">
          <a:xfrm>
            <a:off x="9753600" y="2457450"/>
            <a:ext cx="695325" cy="485775"/>
          </a:xfrm>
          <a:custGeom>
            <a:avLst/>
            <a:gdLst>
              <a:gd name="T0" fmla="*/ 130 w 1660"/>
              <a:gd name="T1" fmla="*/ 315 h 1141"/>
              <a:gd name="T2" fmla="*/ 45 w 1660"/>
              <a:gd name="T3" fmla="*/ 425 h 1141"/>
              <a:gd name="T4" fmla="*/ 94 w 1660"/>
              <a:gd name="T5" fmla="*/ 704 h 1141"/>
              <a:gd name="T6" fmla="*/ 107 w 1660"/>
              <a:gd name="T7" fmla="*/ 877 h 1141"/>
              <a:gd name="T8" fmla="*/ 312 w 1660"/>
              <a:gd name="T9" fmla="*/ 916 h 1141"/>
              <a:gd name="T10" fmla="*/ 450 w 1660"/>
              <a:gd name="T11" fmla="*/ 1035 h 1141"/>
              <a:gd name="T12" fmla="*/ 636 w 1660"/>
              <a:gd name="T13" fmla="*/ 1058 h 1141"/>
              <a:gd name="T14" fmla="*/ 963 w 1660"/>
              <a:gd name="T15" fmla="*/ 1106 h 1141"/>
              <a:gd name="T16" fmla="*/ 1115 w 1660"/>
              <a:gd name="T17" fmla="*/ 1109 h 1141"/>
              <a:gd name="T18" fmla="*/ 1174 w 1660"/>
              <a:gd name="T19" fmla="*/ 834 h 1141"/>
              <a:gd name="T20" fmla="*/ 1380 w 1660"/>
              <a:gd name="T21" fmla="*/ 862 h 1141"/>
              <a:gd name="T22" fmla="*/ 1484 w 1660"/>
              <a:gd name="T23" fmla="*/ 655 h 1141"/>
              <a:gd name="T24" fmla="*/ 1660 w 1660"/>
              <a:gd name="T25" fmla="*/ 467 h 1141"/>
              <a:gd name="T26" fmla="*/ 1547 w 1660"/>
              <a:gd name="T27" fmla="*/ 399 h 1141"/>
              <a:gd name="T28" fmla="*/ 1525 w 1660"/>
              <a:gd name="T29" fmla="*/ 217 h 1141"/>
              <a:gd name="T30" fmla="*/ 1648 w 1660"/>
              <a:gd name="T31" fmla="*/ 165 h 1141"/>
              <a:gd name="T32" fmla="*/ 1283 w 1660"/>
              <a:gd name="T33" fmla="*/ 110 h 1141"/>
              <a:gd name="T34" fmla="*/ 1062 w 1660"/>
              <a:gd name="T35" fmla="*/ 240 h 1141"/>
              <a:gd name="T36" fmla="*/ 926 w 1660"/>
              <a:gd name="T37" fmla="*/ 283 h 1141"/>
              <a:gd name="T38" fmla="*/ 818 w 1660"/>
              <a:gd name="T39" fmla="*/ 86 h 1141"/>
              <a:gd name="T40" fmla="*/ 532 w 1660"/>
              <a:gd name="T41" fmla="*/ 0 h 1141"/>
              <a:gd name="T42" fmla="*/ 483 w 1660"/>
              <a:gd name="T43" fmla="*/ 140 h 1141"/>
              <a:gd name="T44" fmla="*/ 461 w 1660"/>
              <a:gd name="T45" fmla="*/ 177 h 1141"/>
              <a:gd name="T46" fmla="*/ 255 w 1660"/>
              <a:gd name="T47" fmla="*/ 386 h 1141"/>
              <a:gd name="T48" fmla="*/ 130 w 1660"/>
              <a:gd name="T49" fmla="*/ 315 h 1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660" h="1141">
                <a:moveTo>
                  <a:pt x="130" y="315"/>
                </a:moveTo>
                <a:cubicBezTo>
                  <a:pt x="109" y="336"/>
                  <a:pt x="60" y="395"/>
                  <a:pt x="45" y="425"/>
                </a:cubicBezTo>
                <a:cubicBezTo>
                  <a:pt x="0" y="512"/>
                  <a:pt x="91" y="578"/>
                  <a:pt x="94" y="704"/>
                </a:cubicBezTo>
                <a:cubicBezTo>
                  <a:pt x="95" y="786"/>
                  <a:pt x="65" y="821"/>
                  <a:pt x="107" y="877"/>
                </a:cubicBezTo>
                <a:lnTo>
                  <a:pt x="312" y="916"/>
                </a:lnTo>
                <a:cubicBezTo>
                  <a:pt x="462" y="955"/>
                  <a:pt x="372" y="957"/>
                  <a:pt x="450" y="1035"/>
                </a:cubicBezTo>
                <a:cubicBezTo>
                  <a:pt x="548" y="1033"/>
                  <a:pt x="546" y="1026"/>
                  <a:pt x="636" y="1058"/>
                </a:cubicBezTo>
                <a:cubicBezTo>
                  <a:pt x="731" y="1092"/>
                  <a:pt x="868" y="1141"/>
                  <a:pt x="963" y="1106"/>
                </a:cubicBezTo>
                <a:cubicBezTo>
                  <a:pt x="1058" y="1072"/>
                  <a:pt x="997" y="1042"/>
                  <a:pt x="1115" y="1109"/>
                </a:cubicBezTo>
                <a:cubicBezTo>
                  <a:pt x="1091" y="981"/>
                  <a:pt x="1132" y="953"/>
                  <a:pt x="1174" y="834"/>
                </a:cubicBezTo>
                <a:lnTo>
                  <a:pt x="1380" y="862"/>
                </a:lnTo>
                <a:cubicBezTo>
                  <a:pt x="1484" y="742"/>
                  <a:pt x="1430" y="711"/>
                  <a:pt x="1484" y="655"/>
                </a:cubicBezTo>
                <a:cubicBezTo>
                  <a:pt x="1577" y="558"/>
                  <a:pt x="1649" y="658"/>
                  <a:pt x="1660" y="467"/>
                </a:cubicBezTo>
                <a:cubicBezTo>
                  <a:pt x="1599" y="405"/>
                  <a:pt x="1620" y="453"/>
                  <a:pt x="1547" y="399"/>
                </a:cubicBezTo>
                <a:lnTo>
                  <a:pt x="1525" y="217"/>
                </a:lnTo>
                <a:cubicBezTo>
                  <a:pt x="1575" y="185"/>
                  <a:pt x="1588" y="196"/>
                  <a:pt x="1648" y="165"/>
                </a:cubicBezTo>
                <a:cubicBezTo>
                  <a:pt x="1403" y="113"/>
                  <a:pt x="1490" y="32"/>
                  <a:pt x="1283" y="110"/>
                </a:cubicBezTo>
                <a:cubicBezTo>
                  <a:pt x="987" y="222"/>
                  <a:pt x="1207" y="170"/>
                  <a:pt x="1062" y="240"/>
                </a:cubicBezTo>
                <a:cubicBezTo>
                  <a:pt x="1059" y="241"/>
                  <a:pt x="933" y="281"/>
                  <a:pt x="926" y="283"/>
                </a:cubicBezTo>
                <a:cubicBezTo>
                  <a:pt x="789" y="315"/>
                  <a:pt x="826" y="203"/>
                  <a:pt x="818" y="86"/>
                </a:cubicBezTo>
                <a:cubicBezTo>
                  <a:pt x="709" y="79"/>
                  <a:pt x="625" y="39"/>
                  <a:pt x="532" y="0"/>
                </a:cubicBezTo>
                <a:lnTo>
                  <a:pt x="483" y="140"/>
                </a:lnTo>
                <a:cubicBezTo>
                  <a:pt x="422" y="259"/>
                  <a:pt x="494" y="81"/>
                  <a:pt x="461" y="177"/>
                </a:cubicBezTo>
                <a:cubicBezTo>
                  <a:pt x="438" y="244"/>
                  <a:pt x="502" y="548"/>
                  <a:pt x="255" y="386"/>
                </a:cubicBezTo>
                <a:lnTo>
                  <a:pt x="130" y="315"/>
                </a:lnTo>
                <a:close/>
              </a:path>
            </a:pathLst>
          </a:custGeom>
          <a:solidFill>
            <a:srgbClr val="D9E1F2"/>
          </a:solidFill>
          <a:ln w="9525">
            <a:solidFill>
              <a:srgbClr val="000000"/>
            </a:solidFill>
            <a:round/>
            <a:headEnd/>
            <a:tailEnd/>
          </a:ln>
        </xdr:spPr>
      </xdr:sp>
      <xdr:sp macro="[0]!seleccionarEstado" textlink="">
        <xdr:nvSpPr>
          <xdr:cNvPr id="30" name="Yumbo">
            <a:extLst>
              <a:ext uri="{FF2B5EF4-FFF2-40B4-BE49-F238E27FC236}">
                <a16:creationId xmlns:a16="http://schemas.microsoft.com/office/drawing/2014/main" id="{B3CE4BE2-E922-4AFA-8628-8CB2F7A88657}"/>
              </a:ext>
            </a:extLst>
          </xdr:cNvPr>
          <xdr:cNvSpPr>
            <a:spLocks/>
          </xdr:cNvSpPr>
        </xdr:nvSpPr>
        <xdr:spPr bwMode="auto">
          <a:xfrm>
            <a:off x="8505825" y="5257800"/>
            <a:ext cx="581025" cy="685800"/>
          </a:xfrm>
          <a:custGeom>
            <a:avLst/>
            <a:gdLst>
              <a:gd name="T0" fmla="*/ 665 w 1397"/>
              <a:gd name="T1" fmla="*/ 116 h 1614"/>
              <a:gd name="T2" fmla="*/ 578 w 1397"/>
              <a:gd name="T3" fmla="*/ 410 h 1614"/>
              <a:gd name="T4" fmla="*/ 365 w 1397"/>
              <a:gd name="T5" fmla="*/ 507 h 1614"/>
              <a:gd name="T6" fmla="*/ 246 w 1397"/>
              <a:gd name="T7" fmla="*/ 767 h 1614"/>
              <a:gd name="T8" fmla="*/ 149 w 1397"/>
              <a:gd name="T9" fmla="*/ 1044 h 1614"/>
              <a:gd name="T10" fmla="*/ 0 w 1397"/>
              <a:gd name="T11" fmla="*/ 1159 h 1614"/>
              <a:gd name="T12" fmla="*/ 7 w 1397"/>
              <a:gd name="T13" fmla="*/ 1174 h 1614"/>
              <a:gd name="T14" fmla="*/ 21 w 1397"/>
              <a:gd name="T15" fmla="*/ 1204 h 1614"/>
              <a:gd name="T16" fmla="*/ 39 w 1397"/>
              <a:gd name="T17" fmla="*/ 1253 h 1614"/>
              <a:gd name="T18" fmla="*/ 296 w 1397"/>
              <a:gd name="T19" fmla="*/ 1436 h 1614"/>
              <a:gd name="T20" fmla="*/ 728 w 1397"/>
              <a:gd name="T21" fmla="*/ 1614 h 1614"/>
              <a:gd name="T22" fmla="*/ 864 w 1397"/>
              <a:gd name="T23" fmla="*/ 1423 h 1614"/>
              <a:gd name="T24" fmla="*/ 1028 w 1397"/>
              <a:gd name="T25" fmla="*/ 1263 h 1614"/>
              <a:gd name="T26" fmla="*/ 895 w 1397"/>
              <a:gd name="T27" fmla="*/ 1204 h 1614"/>
              <a:gd name="T28" fmla="*/ 900 w 1397"/>
              <a:gd name="T29" fmla="*/ 1100 h 1614"/>
              <a:gd name="T30" fmla="*/ 1075 w 1397"/>
              <a:gd name="T31" fmla="*/ 1096 h 1614"/>
              <a:gd name="T32" fmla="*/ 1147 w 1397"/>
              <a:gd name="T33" fmla="*/ 720 h 1614"/>
              <a:gd name="T34" fmla="*/ 1288 w 1397"/>
              <a:gd name="T35" fmla="*/ 404 h 1614"/>
              <a:gd name="T36" fmla="*/ 1268 w 1397"/>
              <a:gd name="T37" fmla="*/ 266 h 1614"/>
              <a:gd name="T38" fmla="*/ 1381 w 1397"/>
              <a:gd name="T39" fmla="*/ 201 h 1614"/>
              <a:gd name="T40" fmla="*/ 1050 w 1397"/>
              <a:gd name="T41" fmla="*/ 71 h 1614"/>
              <a:gd name="T42" fmla="*/ 665 w 1397"/>
              <a:gd name="T43" fmla="*/ 116 h 16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397" h="1614">
                <a:moveTo>
                  <a:pt x="665" y="116"/>
                </a:moveTo>
                <a:cubicBezTo>
                  <a:pt x="668" y="274"/>
                  <a:pt x="642" y="298"/>
                  <a:pt x="578" y="410"/>
                </a:cubicBezTo>
                <a:cubicBezTo>
                  <a:pt x="510" y="531"/>
                  <a:pt x="485" y="586"/>
                  <a:pt x="365" y="507"/>
                </a:cubicBezTo>
                <a:cubicBezTo>
                  <a:pt x="256" y="877"/>
                  <a:pt x="298" y="582"/>
                  <a:pt x="246" y="767"/>
                </a:cubicBezTo>
                <a:lnTo>
                  <a:pt x="149" y="1044"/>
                </a:lnTo>
                <a:cubicBezTo>
                  <a:pt x="98" y="1164"/>
                  <a:pt x="108" y="1091"/>
                  <a:pt x="0" y="1159"/>
                </a:cubicBezTo>
                <a:cubicBezTo>
                  <a:pt x="2" y="1164"/>
                  <a:pt x="6" y="1166"/>
                  <a:pt x="7" y="1174"/>
                </a:cubicBezTo>
                <a:cubicBezTo>
                  <a:pt x="9" y="1189"/>
                  <a:pt x="18" y="1198"/>
                  <a:pt x="21" y="1204"/>
                </a:cubicBezTo>
                <a:cubicBezTo>
                  <a:pt x="29" y="1224"/>
                  <a:pt x="31" y="1230"/>
                  <a:pt x="39" y="1253"/>
                </a:cubicBezTo>
                <a:cubicBezTo>
                  <a:pt x="92" y="1386"/>
                  <a:pt x="66" y="1318"/>
                  <a:pt x="296" y="1436"/>
                </a:cubicBezTo>
                <a:cubicBezTo>
                  <a:pt x="409" y="1494"/>
                  <a:pt x="588" y="1602"/>
                  <a:pt x="728" y="1614"/>
                </a:cubicBezTo>
                <a:cubicBezTo>
                  <a:pt x="787" y="1510"/>
                  <a:pt x="827" y="1535"/>
                  <a:pt x="864" y="1423"/>
                </a:cubicBezTo>
                <a:cubicBezTo>
                  <a:pt x="920" y="1251"/>
                  <a:pt x="899" y="1327"/>
                  <a:pt x="1028" y="1263"/>
                </a:cubicBezTo>
                <a:cubicBezTo>
                  <a:pt x="989" y="1237"/>
                  <a:pt x="925" y="1224"/>
                  <a:pt x="895" y="1204"/>
                </a:cubicBezTo>
                <a:lnTo>
                  <a:pt x="900" y="1100"/>
                </a:lnTo>
                <a:lnTo>
                  <a:pt x="1075" y="1096"/>
                </a:lnTo>
                <a:cubicBezTo>
                  <a:pt x="1106" y="974"/>
                  <a:pt x="1158" y="838"/>
                  <a:pt x="1147" y="720"/>
                </a:cubicBezTo>
                <a:cubicBezTo>
                  <a:pt x="1136" y="599"/>
                  <a:pt x="1170" y="437"/>
                  <a:pt x="1288" y="404"/>
                </a:cubicBezTo>
                <a:cubicBezTo>
                  <a:pt x="1269" y="359"/>
                  <a:pt x="1261" y="329"/>
                  <a:pt x="1268" y="266"/>
                </a:cubicBezTo>
                <a:cubicBezTo>
                  <a:pt x="1397" y="225"/>
                  <a:pt x="1349" y="298"/>
                  <a:pt x="1381" y="201"/>
                </a:cubicBezTo>
                <a:cubicBezTo>
                  <a:pt x="1125" y="133"/>
                  <a:pt x="1178" y="119"/>
                  <a:pt x="1050" y="71"/>
                </a:cubicBezTo>
                <a:cubicBezTo>
                  <a:pt x="862" y="0"/>
                  <a:pt x="768" y="99"/>
                  <a:pt x="665" y="116"/>
                </a:cubicBezTo>
                <a:close/>
              </a:path>
            </a:pathLst>
          </a:custGeom>
          <a:solidFill>
            <a:srgbClr val="D9E1F2"/>
          </a:solidFill>
          <a:ln w="9525">
            <a:solidFill>
              <a:srgbClr val="000000"/>
            </a:solidFill>
            <a:round/>
            <a:headEnd/>
            <a:tailEnd/>
          </a:ln>
        </xdr:spPr>
      </xdr:sp>
      <xdr:sp macro="[0]!seleccionarEstado" textlink="">
        <xdr:nvSpPr>
          <xdr:cNvPr id="31" name="Obando">
            <a:extLst>
              <a:ext uri="{FF2B5EF4-FFF2-40B4-BE49-F238E27FC236}">
                <a16:creationId xmlns:a16="http://schemas.microsoft.com/office/drawing/2014/main" id="{B5E3E244-A86A-4CD7-9667-FEDE6DBC1A49}"/>
              </a:ext>
            </a:extLst>
          </xdr:cNvPr>
          <xdr:cNvSpPr>
            <a:spLocks/>
          </xdr:cNvSpPr>
        </xdr:nvSpPr>
        <xdr:spPr bwMode="auto">
          <a:xfrm>
            <a:off x="10601325" y="1924050"/>
            <a:ext cx="619125" cy="495300"/>
          </a:xfrm>
          <a:custGeom>
            <a:avLst/>
            <a:gdLst>
              <a:gd name="T0" fmla="*/ 150 w 1481"/>
              <a:gd name="T1" fmla="*/ 24 h 1171"/>
              <a:gd name="T2" fmla="*/ 59 w 1481"/>
              <a:gd name="T3" fmla="*/ 210 h 1171"/>
              <a:gd name="T4" fmla="*/ 112 w 1481"/>
              <a:gd name="T5" fmla="*/ 289 h 1171"/>
              <a:gd name="T6" fmla="*/ 226 w 1481"/>
              <a:gd name="T7" fmla="*/ 503 h 1171"/>
              <a:gd name="T8" fmla="*/ 134 w 1481"/>
              <a:gd name="T9" fmla="*/ 612 h 1171"/>
              <a:gd name="T10" fmla="*/ 0 w 1481"/>
              <a:gd name="T11" fmla="*/ 691 h 1171"/>
              <a:gd name="T12" fmla="*/ 269 w 1481"/>
              <a:gd name="T13" fmla="*/ 896 h 1171"/>
              <a:gd name="T14" fmla="*/ 804 w 1481"/>
              <a:gd name="T15" fmla="*/ 1097 h 1171"/>
              <a:gd name="T16" fmla="*/ 988 w 1481"/>
              <a:gd name="T17" fmla="*/ 1158 h 1171"/>
              <a:gd name="T18" fmla="*/ 1346 w 1481"/>
              <a:gd name="T19" fmla="*/ 1028 h 1171"/>
              <a:gd name="T20" fmla="*/ 1328 w 1481"/>
              <a:gd name="T21" fmla="*/ 999 h 1171"/>
              <a:gd name="T22" fmla="*/ 1304 w 1481"/>
              <a:gd name="T23" fmla="*/ 937 h 1171"/>
              <a:gd name="T24" fmla="*/ 1338 w 1481"/>
              <a:gd name="T25" fmla="*/ 774 h 1171"/>
              <a:gd name="T26" fmla="*/ 1481 w 1481"/>
              <a:gd name="T27" fmla="*/ 588 h 1171"/>
              <a:gd name="T28" fmla="*/ 1363 w 1481"/>
              <a:gd name="T29" fmla="*/ 486 h 1171"/>
              <a:gd name="T30" fmla="*/ 1331 w 1481"/>
              <a:gd name="T31" fmla="*/ 343 h 1171"/>
              <a:gd name="T32" fmla="*/ 980 w 1481"/>
              <a:gd name="T33" fmla="*/ 207 h 1171"/>
              <a:gd name="T34" fmla="*/ 703 w 1481"/>
              <a:gd name="T35" fmla="*/ 0 h 1171"/>
              <a:gd name="T36" fmla="*/ 431 w 1481"/>
              <a:gd name="T37" fmla="*/ 45 h 1171"/>
              <a:gd name="T38" fmla="*/ 150 w 1481"/>
              <a:gd name="T39" fmla="*/ 24 h 11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1481" h="1171">
                <a:moveTo>
                  <a:pt x="150" y="24"/>
                </a:moveTo>
                <a:cubicBezTo>
                  <a:pt x="79" y="236"/>
                  <a:pt x="102" y="116"/>
                  <a:pt x="59" y="210"/>
                </a:cubicBezTo>
                <a:lnTo>
                  <a:pt x="112" y="289"/>
                </a:lnTo>
                <a:cubicBezTo>
                  <a:pt x="145" y="329"/>
                  <a:pt x="239" y="445"/>
                  <a:pt x="226" y="503"/>
                </a:cubicBezTo>
                <a:lnTo>
                  <a:pt x="134" y="612"/>
                </a:lnTo>
                <a:cubicBezTo>
                  <a:pt x="84" y="698"/>
                  <a:pt x="139" y="668"/>
                  <a:pt x="0" y="691"/>
                </a:cubicBezTo>
                <a:cubicBezTo>
                  <a:pt x="18" y="873"/>
                  <a:pt x="1" y="783"/>
                  <a:pt x="269" y="896"/>
                </a:cubicBezTo>
                <a:lnTo>
                  <a:pt x="804" y="1097"/>
                </a:lnTo>
                <a:cubicBezTo>
                  <a:pt x="924" y="1136"/>
                  <a:pt x="797" y="1149"/>
                  <a:pt x="988" y="1158"/>
                </a:cubicBezTo>
                <a:cubicBezTo>
                  <a:pt x="1254" y="1171"/>
                  <a:pt x="1176" y="1084"/>
                  <a:pt x="1346" y="1028"/>
                </a:cubicBezTo>
                <a:lnTo>
                  <a:pt x="1328" y="999"/>
                </a:lnTo>
                <a:cubicBezTo>
                  <a:pt x="1326" y="996"/>
                  <a:pt x="1308" y="994"/>
                  <a:pt x="1304" y="937"/>
                </a:cubicBezTo>
                <a:cubicBezTo>
                  <a:pt x="1296" y="801"/>
                  <a:pt x="1346" y="968"/>
                  <a:pt x="1338" y="774"/>
                </a:cubicBezTo>
                <a:cubicBezTo>
                  <a:pt x="1330" y="586"/>
                  <a:pt x="1376" y="715"/>
                  <a:pt x="1481" y="588"/>
                </a:cubicBezTo>
                <a:cubicBezTo>
                  <a:pt x="1440" y="494"/>
                  <a:pt x="1426" y="561"/>
                  <a:pt x="1363" y="486"/>
                </a:cubicBezTo>
                <a:cubicBezTo>
                  <a:pt x="1289" y="396"/>
                  <a:pt x="1369" y="430"/>
                  <a:pt x="1331" y="343"/>
                </a:cubicBezTo>
                <a:cubicBezTo>
                  <a:pt x="1210" y="262"/>
                  <a:pt x="1096" y="289"/>
                  <a:pt x="980" y="207"/>
                </a:cubicBezTo>
                <a:cubicBezTo>
                  <a:pt x="810" y="85"/>
                  <a:pt x="738" y="257"/>
                  <a:pt x="703" y="0"/>
                </a:cubicBezTo>
                <a:cubicBezTo>
                  <a:pt x="588" y="17"/>
                  <a:pt x="568" y="47"/>
                  <a:pt x="431" y="45"/>
                </a:cubicBezTo>
                <a:cubicBezTo>
                  <a:pt x="323" y="44"/>
                  <a:pt x="248" y="11"/>
                  <a:pt x="150" y="24"/>
                </a:cubicBezTo>
                <a:close/>
              </a:path>
            </a:pathLst>
          </a:custGeom>
          <a:solidFill>
            <a:srgbClr val="D9E1F2"/>
          </a:solidFill>
          <a:ln w="9525">
            <a:solidFill>
              <a:srgbClr val="000000"/>
            </a:solidFill>
            <a:round/>
            <a:headEnd/>
            <a:tailEnd/>
          </a:ln>
        </xdr:spPr>
      </xdr:sp>
      <xdr:sp macro="[0]!seleccionarEstado" textlink="">
        <xdr:nvSpPr>
          <xdr:cNvPr id="32" name="El Cairo">
            <a:extLst>
              <a:ext uri="{FF2B5EF4-FFF2-40B4-BE49-F238E27FC236}">
                <a16:creationId xmlns:a16="http://schemas.microsoft.com/office/drawing/2014/main" id="{D3F40643-76B9-4E82-A392-D1E639E7BFD1}"/>
              </a:ext>
            </a:extLst>
          </xdr:cNvPr>
          <xdr:cNvSpPr>
            <a:spLocks/>
          </xdr:cNvSpPr>
        </xdr:nvSpPr>
        <xdr:spPr bwMode="auto">
          <a:xfrm>
            <a:off x="9610725" y="1314450"/>
            <a:ext cx="638175" cy="600075"/>
          </a:xfrm>
          <a:custGeom>
            <a:avLst/>
            <a:gdLst>
              <a:gd name="T0" fmla="*/ 0 w 1528"/>
              <a:gd name="T1" fmla="*/ 739 h 1421"/>
              <a:gd name="T2" fmla="*/ 77 w 1528"/>
              <a:gd name="T3" fmla="*/ 782 h 1421"/>
              <a:gd name="T4" fmla="*/ 161 w 1528"/>
              <a:gd name="T5" fmla="*/ 830 h 1421"/>
              <a:gd name="T6" fmla="*/ 203 w 1528"/>
              <a:gd name="T7" fmla="*/ 1061 h 1421"/>
              <a:gd name="T8" fmla="*/ 93 w 1528"/>
              <a:gd name="T9" fmla="*/ 1115 h 1421"/>
              <a:gd name="T10" fmla="*/ 157 w 1528"/>
              <a:gd name="T11" fmla="*/ 1146 h 1421"/>
              <a:gd name="T12" fmla="*/ 380 w 1528"/>
              <a:gd name="T13" fmla="*/ 1185 h 1421"/>
              <a:gd name="T14" fmla="*/ 915 w 1528"/>
              <a:gd name="T15" fmla="*/ 1225 h 1421"/>
              <a:gd name="T16" fmla="*/ 1006 w 1528"/>
              <a:gd name="T17" fmla="*/ 1139 h 1421"/>
              <a:gd name="T18" fmla="*/ 1050 w 1528"/>
              <a:gd name="T19" fmla="*/ 982 h 1421"/>
              <a:gd name="T20" fmla="*/ 1323 w 1528"/>
              <a:gd name="T21" fmla="*/ 596 h 1421"/>
              <a:gd name="T22" fmla="*/ 1423 w 1528"/>
              <a:gd name="T23" fmla="*/ 44 h 1421"/>
              <a:gd name="T24" fmla="*/ 1278 w 1528"/>
              <a:gd name="T25" fmla="*/ 57 h 1421"/>
              <a:gd name="T26" fmla="*/ 1087 w 1528"/>
              <a:gd name="T27" fmla="*/ 45 h 1421"/>
              <a:gd name="T28" fmla="*/ 815 w 1528"/>
              <a:gd name="T29" fmla="*/ 0 h 1421"/>
              <a:gd name="T30" fmla="*/ 720 w 1528"/>
              <a:gd name="T31" fmla="*/ 82 h 1421"/>
              <a:gd name="T32" fmla="*/ 654 w 1528"/>
              <a:gd name="T33" fmla="*/ 216 h 1421"/>
              <a:gd name="T34" fmla="*/ 425 w 1528"/>
              <a:gd name="T35" fmla="*/ 384 h 1421"/>
              <a:gd name="T36" fmla="*/ 289 w 1528"/>
              <a:gd name="T37" fmla="*/ 512 h 1421"/>
              <a:gd name="T38" fmla="*/ 0 w 1528"/>
              <a:gd name="T39" fmla="*/ 739 h 14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1528" h="1421">
                <a:moveTo>
                  <a:pt x="0" y="739"/>
                </a:moveTo>
                <a:lnTo>
                  <a:pt x="77" y="782"/>
                </a:lnTo>
                <a:cubicBezTo>
                  <a:pt x="135" y="806"/>
                  <a:pt x="121" y="778"/>
                  <a:pt x="161" y="830"/>
                </a:cubicBezTo>
                <a:cubicBezTo>
                  <a:pt x="200" y="881"/>
                  <a:pt x="211" y="993"/>
                  <a:pt x="203" y="1061"/>
                </a:cubicBezTo>
                <a:lnTo>
                  <a:pt x="93" y="1115"/>
                </a:lnTo>
                <a:cubicBezTo>
                  <a:pt x="131" y="1152"/>
                  <a:pt x="91" y="1126"/>
                  <a:pt x="157" y="1146"/>
                </a:cubicBezTo>
                <a:lnTo>
                  <a:pt x="380" y="1185"/>
                </a:lnTo>
                <a:cubicBezTo>
                  <a:pt x="538" y="1219"/>
                  <a:pt x="697" y="1421"/>
                  <a:pt x="915" y="1225"/>
                </a:cubicBezTo>
                <a:cubicBezTo>
                  <a:pt x="916" y="1225"/>
                  <a:pt x="1005" y="1140"/>
                  <a:pt x="1006" y="1139"/>
                </a:cubicBezTo>
                <a:cubicBezTo>
                  <a:pt x="1064" y="1071"/>
                  <a:pt x="1033" y="1081"/>
                  <a:pt x="1050" y="982"/>
                </a:cubicBezTo>
                <a:cubicBezTo>
                  <a:pt x="1093" y="730"/>
                  <a:pt x="1400" y="907"/>
                  <a:pt x="1323" y="596"/>
                </a:cubicBezTo>
                <a:cubicBezTo>
                  <a:pt x="1259" y="335"/>
                  <a:pt x="1528" y="279"/>
                  <a:pt x="1423" y="44"/>
                </a:cubicBezTo>
                <a:cubicBezTo>
                  <a:pt x="1379" y="31"/>
                  <a:pt x="1319" y="51"/>
                  <a:pt x="1278" y="57"/>
                </a:cubicBezTo>
                <a:cubicBezTo>
                  <a:pt x="1183" y="69"/>
                  <a:pt x="1172" y="57"/>
                  <a:pt x="1087" y="45"/>
                </a:cubicBezTo>
                <a:cubicBezTo>
                  <a:pt x="939" y="25"/>
                  <a:pt x="964" y="107"/>
                  <a:pt x="815" y="0"/>
                </a:cubicBezTo>
                <a:cubicBezTo>
                  <a:pt x="768" y="52"/>
                  <a:pt x="753" y="51"/>
                  <a:pt x="720" y="82"/>
                </a:cubicBezTo>
                <a:cubicBezTo>
                  <a:pt x="647" y="151"/>
                  <a:pt x="693" y="135"/>
                  <a:pt x="654" y="216"/>
                </a:cubicBezTo>
                <a:cubicBezTo>
                  <a:pt x="600" y="327"/>
                  <a:pt x="523" y="291"/>
                  <a:pt x="425" y="384"/>
                </a:cubicBezTo>
                <a:lnTo>
                  <a:pt x="289" y="512"/>
                </a:lnTo>
                <a:cubicBezTo>
                  <a:pt x="162" y="686"/>
                  <a:pt x="69" y="616"/>
                  <a:pt x="0" y="739"/>
                </a:cubicBezTo>
                <a:close/>
              </a:path>
            </a:pathLst>
          </a:custGeom>
          <a:solidFill>
            <a:srgbClr val="D9E1F2"/>
          </a:solidFill>
          <a:ln w="9525">
            <a:solidFill>
              <a:srgbClr val="000000"/>
            </a:solidFill>
            <a:round/>
            <a:headEnd/>
            <a:tailEnd/>
          </a:ln>
        </xdr:spPr>
      </xdr:sp>
      <xdr:sp macro="[0]!seleccionarEstado" textlink="">
        <xdr:nvSpPr>
          <xdr:cNvPr id="33" name="Restrepo">
            <a:extLst>
              <a:ext uri="{FF2B5EF4-FFF2-40B4-BE49-F238E27FC236}">
                <a16:creationId xmlns:a16="http://schemas.microsoft.com/office/drawing/2014/main" id="{833F2034-9892-4B99-97BA-EF00CE0B2207}"/>
              </a:ext>
            </a:extLst>
          </xdr:cNvPr>
          <xdr:cNvSpPr>
            <a:spLocks/>
          </xdr:cNvSpPr>
        </xdr:nvSpPr>
        <xdr:spPr bwMode="auto">
          <a:xfrm>
            <a:off x="8324850" y="4648200"/>
            <a:ext cx="628650" cy="428625"/>
          </a:xfrm>
          <a:custGeom>
            <a:avLst/>
            <a:gdLst>
              <a:gd name="T0" fmla="*/ 206 w 1490"/>
              <a:gd name="T1" fmla="*/ 151 h 1019"/>
              <a:gd name="T2" fmla="*/ 324 w 1490"/>
              <a:gd name="T3" fmla="*/ 475 h 1019"/>
              <a:gd name="T4" fmla="*/ 131 w 1490"/>
              <a:gd name="T5" fmla="*/ 590 h 1019"/>
              <a:gd name="T6" fmla="*/ 59 w 1490"/>
              <a:gd name="T7" fmla="*/ 673 h 1019"/>
              <a:gd name="T8" fmla="*/ 0 w 1490"/>
              <a:gd name="T9" fmla="*/ 792 h 1019"/>
              <a:gd name="T10" fmla="*/ 273 w 1490"/>
              <a:gd name="T11" fmla="*/ 808 h 1019"/>
              <a:gd name="T12" fmla="*/ 323 w 1490"/>
              <a:gd name="T13" fmla="*/ 944 h 1019"/>
              <a:gd name="T14" fmla="*/ 420 w 1490"/>
              <a:gd name="T15" fmla="*/ 909 h 1019"/>
              <a:gd name="T16" fmla="*/ 512 w 1490"/>
              <a:gd name="T17" fmla="*/ 918 h 1019"/>
              <a:gd name="T18" fmla="*/ 736 w 1490"/>
              <a:gd name="T19" fmla="*/ 984 h 1019"/>
              <a:gd name="T20" fmla="*/ 822 w 1490"/>
              <a:gd name="T21" fmla="*/ 1006 h 1019"/>
              <a:gd name="T22" fmla="*/ 932 w 1490"/>
              <a:gd name="T23" fmla="*/ 965 h 1019"/>
              <a:gd name="T24" fmla="*/ 1098 w 1490"/>
              <a:gd name="T25" fmla="*/ 854 h 1019"/>
              <a:gd name="T26" fmla="*/ 1248 w 1490"/>
              <a:gd name="T27" fmla="*/ 871 h 1019"/>
              <a:gd name="T28" fmla="*/ 1379 w 1490"/>
              <a:gd name="T29" fmla="*/ 693 h 1019"/>
              <a:gd name="T30" fmla="*/ 1481 w 1490"/>
              <a:gd name="T31" fmla="*/ 523 h 1019"/>
              <a:gd name="T32" fmla="*/ 1490 w 1490"/>
              <a:gd name="T33" fmla="*/ 369 h 1019"/>
              <a:gd name="T34" fmla="*/ 1304 w 1490"/>
              <a:gd name="T35" fmla="*/ 278 h 1019"/>
              <a:gd name="T36" fmla="*/ 1364 w 1490"/>
              <a:gd name="T37" fmla="*/ 146 h 1019"/>
              <a:gd name="T38" fmla="*/ 1177 w 1490"/>
              <a:gd name="T39" fmla="*/ 60 h 1019"/>
              <a:gd name="T40" fmla="*/ 847 w 1490"/>
              <a:gd name="T41" fmla="*/ 75 h 1019"/>
              <a:gd name="T42" fmla="*/ 632 w 1490"/>
              <a:gd name="T43" fmla="*/ 108 h 1019"/>
              <a:gd name="T44" fmla="*/ 407 w 1490"/>
              <a:gd name="T45" fmla="*/ 0 h 1019"/>
              <a:gd name="T46" fmla="*/ 206 w 1490"/>
              <a:gd name="T47" fmla="*/ 151 h 10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90" h="1019">
                <a:moveTo>
                  <a:pt x="206" y="151"/>
                </a:moveTo>
                <a:cubicBezTo>
                  <a:pt x="265" y="298"/>
                  <a:pt x="379" y="247"/>
                  <a:pt x="324" y="475"/>
                </a:cubicBezTo>
                <a:cubicBezTo>
                  <a:pt x="210" y="557"/>
                  <a:pt x="215" y="464"/>
                  <a:pt x="131" y="590"/>
                </a:cubicBezTo>
                <a:lnTo>
                  <a:pt x="59" y="673"/>
                </a:lnTo>
                <a:cubicBezTo>
                  <a:pt x="6" y="723"/>
                  <a:pt x="19" y="686"/>
                  <a:pt x="0" y="792"/>
                </a:cubicBezTo>
                <a:cubicBezTo>
                  <a:pt x="287" y="881"/>
                  <a:pt x="24" y="822"/>
                  <a:pt x="273" y="808"/>
                </a:cubicBezTo>
                <a:cubicBezTo>
                  <a:pt x="290" y="880"/>
                  <a:pt x="287" y="893"/>
                  <a:pt x="323" y="944"/>
                </a:cubicBezTo>
                <a:cubicBezTo>
                  <a:pt x="486" y="954"/>
                  <a:pt x="320" y="954"/>
                  <a:pt x="420" y="909"/>
                </a:cubicBezTo>
                <a:cubicBezTo>
                  <a:pt x="477" y="884"/>
                  <a:pt x="450" y="879"/>
                  <a:pt x="512" y="918"/>
                </a:cubicBezTo>
                <a:cubicBezTo>
                  <a:pt x="653" y="1006"/>
                  <a:pt x="587" y="940"/>
                  <a:pt x="736" y="984"/>
                </a:cubicBezTo>
                <a:cubicBezTo>
                  <a:pt x="825" y="1011"/>
                  <a:pt x="718" y="1019"/>
                  <a:pt x="822" y="1006"/>
                </a:cubicBezTo>
                <a:cubicBezTo>
                  <a:pt x="853" y="1002"/>
                  <a:pt x="901" y="976"/>
                  <a:pt x="932" y="965"/>
                </a:cubicBezTo>
                <a:cubicBezTo>
                  <a:pt x="1101" y="909"/>
                  <a:pt x="993" y="964"/>
                  <a:pt x="1098" y="854"/>
                </a:cubicBezTo>
                <a:lnTo>
                  <a:pt x="1248" y="871"/>
                </a:lnTo>
                <a:cubicBezTo>
                  <a:pt x="1262" y="701"/>
                  <a:pt x="1258" y="749"/>
                  <a:pt x="1379" y="693"/>
                </a:cubicBezTo>
                <a:cubicBezTo>
                  <a:pt x="1235" y="514"/>
                  <a:pt x="1397" y="569"/>
                  <a:pt x="1481" y="523"/>
                </a:cubicBezTo>
                <a:lnTo>
                  <a:pt x="1490" y="369"/>
                </a:lnTo>
                <a:cubicBezTo>
                  <a:pt x="1394" y="313"/>
                  <a:pt x="1381" y="351"/>
                  <a:pt x="1304" y="278"/>
                </a:cubicBezTo>
                <a:cubicBezTo>
                  <a:pt x="1307" y="173"/>
                  <a:pt x="1312" y="219"/>
                  <a:pt x="1364" y="146"/>
                </a:cubicBezTo>
                <a:cubicBezTo>
                  <a:pt x="1308" y="120"/>
                  <a:pt x="1303" y="157"/>
                  <a:pt x="1177" y="60"/>
                </a:cubicBezTo>
                <a:cubicBezTo>
                  <a:pt x="1061" y="175"/>
                  <a:pt x="1090" y="188"/>
                  <a:pt x="847" y="75"/>
                </a:cubicBezTo>
                <a:cubicBezTo>
                  <a:pt x="773" y="103"/>
                  <a:pt x="737" y="167"/>
                  <a:pt x="632" y="108"/>
                </a:cubicBezTo>
                <a:cubicBezTo>
                  <a:pt x="539" y="56"/>
                  <a:pt x="572" y="10"/>
                  <a:pt x="407" y="0"/>
                </a:cubicBezTo>
                <a:cubicBezTo>
                  <a:pt x="319" y="78"/>
                  <a:pt x="312" y="82"/>
                  <a:pt x="206" y="151"/>
                </a:cubicBezTo>
                <a:close/>
              </a:path>
            </a:pathLst>
          </a:custGeom>
          <a:solidFill>
            <a:srgbClr val="203764"/>
          </a:solidFill>
          <a:ln w="9525">
            <a:solidFill>
              <a:srgbClr val="000000"/>
            </a:solidFill>
            <a:round/>
            <a:headEnd/>
            <a:tailEnd/>
          </a:ln>
        </xdr:spPr>
      </xdr:sp>
      <xdr:sp macro="[0]!seleccionarEstado" textlink="">
        <xdr:nvSpPr>
          <xdr:cNvPr id="34" name="Versalles">
            <a:extLst>
              <a:ext uri="{FF2B5EF4-FFF2-40B4-BE49-F238E27FC236}">
                <a16:creationId xmlns:a16="http://schemas.microsoft.com/office/drawing/2014/main" id="{1045787A-76B3-4698-8EA7-70C210132745}"/>
              </a:ext>
            </a:extLst>
          </xdr:cNvPr>
          <xdr:cNvSpPr>
            <a:spLocks/>
          </xdr:cNvSpPr>
        </xdr:nvSpPr>
        <xdr:spPr bwMode="auto">
          <a:xfrm>
            <a:off x="9620250" y="1828800"/>
            <a:ext cx="638175" cy="504825"/>
          </a:xfrm>
          <a:custGeom>
            <a:avLst/>
            <a:gdLst>
              <a:gd name="T0" fmla="*/ 253 w 1525"/>
              <a:gd name="T1" fmla="*/ 865 h 1189"/>
              <a:gd name="T2" fmla="*/ 284 w 1525"/>
              <a:gd name="T3" fmla="*/ 791 h 1189"/>
              <a:gd name="T4" fmla="*/ 391 w 1525"/>
              <a:gd name="T5" fmla="*/ 676 h 1189"/>
              <a:gd name="T6" fmla="*/ 433 w 1525"/>
              <a:gd name="T7" fmla="*/ 610 h 1189"/>
              <a:gd name="T8" fmla="*/ 687 w 1525"/>
              <a:gd name="T9" fmla="*/ 689 h 1189"/>
              <a:gd name="T10" fmla="*/ 563 w 1525"/>
              <a:gd name="T11" fmla="*/ 969 h 1189"/>
              <a:gd name="T12" fmla="*/ 847 w 1525"/>
              <a:gd name="T13" fmla="*/ 1016 h 1189"/>
              <a:gd name="T14" fmla="*/ 946 w 1525"/>
              <a:gd name="T15" fmla="*/ 1173 h 1189"/>
              <a:gd name="T16" fmla="*/ 1243 w 1525"/>
              <a:gd name="T17" fmla="*/ 998 h 1189"/>
              <a:gd name="T18" fmla="*/ 1180 w 1525"/>
              <a:gd name="T19" fmla="*/ 700 h 1189"/>
              <a:gd name="T20" fmla="*/ 1525 w 1525"/>
              <a:gd name="T21" fmla="*/ 254 h 1189"/>
              <a:gd name="T22" fmla="*/ 1190 w 1525"/>
              <a:gd name="T23" fmla="*/ 218 h 1189"/>
              <a:gd name="T24" fmla="*/ 897 w 1525"/>
              <a:gd name="T25" fmla="*/ 287 h 1189"/>
              <a:gd name="T26" fmla="*/ 838 w 1525"/>
              <a:gd name="T27" fmla="*/ 120 h 1189"/>
              <a:gd name="T28" fmla="*/ 35 w 1525"/>
              <a:gd name="T29" fmla="*/ 0 h 1189"/>
              <a:gd name="T30" fmla="*/ 38 w 1525"/>
              <a:gd name="T31" fmla="*/ 252 h 1189"/>
              <a:gd name="T32" fmla="*/ 79 w 1525"/>
              <a:gd name="T33" fmla="*/ 583 h 1189"/>
              <a:gd name="T34" fmla="*/ 210 w 1525"/>
              <a:gd name="T35" fmla="*/ 760 h 1189"/>
              <a:gd name="T36" fmla="*/ 253 w 1525"/>
              <a:gd name="T37" fmla="*/ 865 h 11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525" h="1189">
                <a:moveTo>
                  <a:pt x="253" y="865"/>
                </a:moveTo>
                <a:cubicBezTo>
                  <a:pt x="289" y="814"/>
                  <a:pt x="261" y="832"/>
                  <a:pt x="284" y="791"/>
                </a:cubicBezTo>
                <a:cubicBezTo>
                  <a:pt x="333" y="703"/>
                  <a:pt x="325" y="771"/>
                  <a:pt x="391" y="676"/>
                </a:cubicBezTo>
                <a:cubicBezTo>
                  <a:pt x="414" y="642"/>
                  <a:pt x="376" y="664"/>
                  <a:pt x="433" y="610"/>
                </a:cubicBezTo>
                <a:lnTo>
                  <a:pt x="687" y="689"/>
                </a:lnTo>
                <a:cubicBezTo>
                  <a:pt x="690" y="757"/>
                  <a:pt x="598" y="911"/>
                  <a:pt x="563" y="969"/>
                </a:cubicBezTo>
                <a:cubicBezTo>
                  <a:pt x="427" y="1189"/>
                  <a:pt x="675" y="926"/>
                  <a:pt x="847" y="1016"/>
                </a:cubicBezTo>
                <a:cubicBezTo>
                  <a:pt x="904" y="1073"/>
                  <a:pt x="934" y="1103"/>
                  <a:pt x="946" y="1173"/>
                </a:cubicBezTo>
                <a:cubicBezTo>
                  <a:pt x="1076" y="1138"/>
                  <a:pt x="1156" y="1056"/>
                  <a:pt x="1243" y="998"/>
                </a:cubicBezTo>
                <a:cubicBezTo>
                  <a:pt x="1205" y="879"/>
                  <a:pt x="1145" y="847"/>
                  <a:pt x="1180" y="700"/>
                </a:cubicBezTo>
                <a:cubicBezTo>
                  <a:pt x="1352" y="619"/>
                  <a:pt x="1468" y="439"/>
                  <a:pt x="1525" y="254"/>
                </a:cubicBezTo>
                <a:cubicBezTo>
                  <a:pt x="1348" y="363"/>
                  <a:pt x="1342" y="290"/>
                  <a:pt x="1190" y="218"/>
                </a:cubicBezTo>
                <a:cubicBezTo>
                  <a:pt x="1085" y="276"/>
                  <a:pt x="1033" y="319"/>
                  <a:pt x="897" y="287"/>
                </a:cubicBezTo>
                <a:lnTo>
                  <a:pt x="838" y="120"/>
                </a:lnTo>
                <a:cubicBezTo>
                  <a:pt x="469" y="250"/>
                  <a:pt x="625" y="1"/>
                  <a:pt x="35" y="0"/>
                </a:cubicBezTo>
                <a:cubicBezTo>
                  <a:pt x="35" y="98"/>
                  <a:pt x="36" y="165"/>
                  <a:pt x="38" y="252"/>
                </a:cubicBezTo>
                <a:cubicBezTo>
                  <a:pt x="39" y="324"/>
                  <a:pt x="0" y="432"/>
                  <a:pt x="79" y="583"/>
                </a:cubicBezTo>
                <a:cubicBezTo>
                  <a:pt x="143" y="708"/>
                  <a:pt x="183" y="717"/>
                  <a:pt x="210" y="760"/>
                </a:cubicBezTo>
                <a:cubicBezTo>
                  <a:pt x="243" y="814"/>
                  <a:pt x="208" y="803"/>
                  <a:pt x="253" y="865"/>
                </a:cubicBezTo>
                <a:close/>
              </a:path>
            </a:pathLst>
          </a:custGeom>
          <a:solidFill>
            <a:srgbClr val="D9E1F2"/>
          </a:solidFill>
          <a:ln w="9525">
            <a:solidFill>
              <a:srgbClr val="000000"/>
            </a:solidFill>
            <a:round/>
            <a:headEnd/>
            <a:tailEnd/>
          </a:ln>
        </xdr:spPr>
      </xdr:sp>
      <xdr:sp macro="[0]!seleccionarEstado" textlink="">
        <xdr:nvSpPr>
          <xdr:cNvPr id="35" name="Caicedonia">
            <a:extLst>
              <a:ext uri="{FF2B5EF4-FFF2-40B4-BE49-F238E27FC236}">
                <a16:creationId xmlns:a16="http://schemas.microsoft.com/office/drawing/2014/main" id="{374B130F-A196-4E13-B4E2-62ADDA432F60}"/>
              </a:ext>
            </a:extLst>
          </xdr:cNvPr>
          <xdr:cNvSpPr>
            <a:spLocks/>
          </xdr:cNvSpPr>
        </xdr:nvSpPr>
        <xdr:spPr bwMode="auto">
          <a:xfrm>
            <a:off x="11068050" y="2828925"/>
            <a:ext cx="409575" cy="723900"/>
          </a:xfrm>
          <a:custGeom>
            <a:avLst/>
            <a:gdLst>
              <a:gd name="T0" fmla="*/ 65 w 984"/>
              <a:gd name="T1" fmla="*/ 914 h 1700"/>
              <a:gd name="T2" fmla="*/ 86 w 984"/>
              <a:gd name="T3" fmla="*/ 1399 h 1700"/>
              <a:gd name="T4" fmla="*/ 411 w 984"/>
              <a:gd name="T5" fmla="*/ 1700 h 1700"/>
              <a:gd name="T6" fmla="*/ 633 w 984"/>
              <a:gd name="T7" fmla="*/ 1564 h 1700"/>
              <a:gd name="T8" fmla="*/ 637 w 984"/>
              <a:gd name="T9" fmla="*/ 1376 h 1700"/>
              <a:gd name="T10" fmla="*/ 791 w 984"/>
              <a:gd name="T11" fmla="*/ 1188 h 1700"/>
              <a:gd name="T12" fmla="*/ 871 w 984"/>
              <a:gd name="T13" fmla="*/ 877 h 1700"/>
              <a:gd name="T14" fmla="*/ 853 w 984"/>
              <a:gd name="T15" fmla="*/ 646 h 1700"/>
              <a:gd name="T16" fmla="*/ 807 w 984"/>
              <a:gd name="T17" fmla="*/ 398 h 1700"/>
              <a:gd name="T18" fmla="*/ 822 w 984"/>
              <a:gd name="T19" fmla="*/ 115 h 1700"/>
              <a:gd name="T20" fmla="*/ 770 w 984"/>
              <a:gd name="T21" fmla="*/ 83 h 1700"/>
              <a:gd name="T22" fmla="*/ 574 w 984"/>
              <a:gd name="T23" fmla="*/ 68 h 1700"/>
              <a:gd name="T24" fmla="*/ 292 w 984"/>
              <a:gd name="T25" fmla="*/ 0 h 1700"/>
              <a:gd name="T26" fmla="*/ 330 w 984"/>
              <a:gd name="T27" fmla="*/ 510 h 1700"/>
              <a:gd name="T28" fmla="*/ 65 w 984"/>
              <a:gd name="T29" fmla="*/ 914 h 17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984" h="1700">
                <a:moveTo>
                  <a:pt x="65" y="914"/>
                </a:moveTo>
                <a:cubicBezTo>
                  <a:pt x="195" y="1145"/>
                  <a:pt x="0" y="1146"/>
                  <a:pt x="86" y="1399"/>
                </a:cubicBezTo>
                <a:cubicBezTo>
                  <a:pt x="144" y="1570"/>
                  <a:pt x="278" y="1621"/>
                  <a:pt x="411" y="1700"/>
                </a:cubicBezTo>
                <a:cubicBezTo>
                  <a:pt x="481" y="1684"/>
                  <a:pt x="599" y="1626"/>
                  <a:pt x="633" y="1564"/>
                </a:cubicBezTo>
                <a:lnTo>
                  <a:pt x="637" y="1376"/>
                </a:lnTo>
                <a:cubicBezTo>
                  <a:pt x="776" y="1301"/>
                  <a:pt x="729" y="1359"/>
                  <a:pt x="791" y="1188"/>
                </a:cubicBezTo>
                <a:cubicBezTo>
                  <a:pt x="885" y="930"/>
                  <a:pt x="975" y="1003"/>
                  <a:pt x="871" y="877"/>
                </a:cubicBezTo>
                <a:cubicBezTo>
                  <a:pt x="860" y="863"/>
                  <a:pt x="785" y="836"/>
                  <a:pt x="853" y="646"/>
                </a:cubicBezTo>
                <a:cubicBezTo>
                  <a:pt x="915" y="471"/>
                  <a:pt x="984" y="515"/>
                  <a:pt x="807" y="398"/>
                </a:cubicBezTo>
                <a:lnTo>
                  <a:pt x="822" y="115"/>
                </a:lnTo>
                <a:cubicBezTo>
                  <a:pt x="785" y="86"/>
                  <a:pt x="811" y="103"/>
                  <a:pt x="770" y="83"/>
                </a:cubicBezTo>
                <a:cubicBezTo>
                  <a:pt x="654" y="26"/>
                  <a:pt x="614" y="58"/>
                  <a:pt x="574" y="68"/>
                </a:cubicBezTo>
                <a:cubicBezTo>
                  <a:pt x="405" y="110"/>
                  <a:pt x="487" y="17"/>
                  <a:pt x="292" y="0"/>
                </a:cubicBezTo>
                <a:cubicBezTo>
                  <a:pt x="332" y="159"/>
                  <a:pt x="484" y="321"/>
                  <a:pt x="330" y="510"/>
                </a:cubicBezTo>
                <a:cubicBezTo>
                  <a:pt x="275" y="577"/>
                  <a:pt x="169" y="817"/>
                  <a:pt x="65" y="914"/>
                </a:cubicBezTo>
                <a:close/>
              </a:path>
            </a:pathLst>
          </a:custGeom>
          <a:solidFill>
            <a:srgbClr val="D9E1F2"/>
          </a:solidFill>
          <a:ln w="9525">
            <a:solidFill>
              <a:srgbClr val="000000"/>
            </a:solidFill>
            <a:round/>
            <a:headEnd/>
            <a:tailEnd/>
          </a:ln>
        </xdr:spPr>
      </xdr:sp>
      <xdr:sp macro="[0]!seleccionarEstado" textlink="">
        <xdr:nvSpPr>
          <xdr:cNvPr id="36" name="El Águila">
            <a:extLst>
              <a:ext uri="{FF2B5EF4-FFF2-40B4-BE49-F238E27FC236}">
                <a16:creationId xmlns:a16="http://schemas.microsoft.com/office/drawing/2014/main" id="{D367F231-34A3-4B95-AF04-7D9E59712CEA}"/>
              </a:ext>
            </a:extLst>
          </xdr:cNvPr>
          <xdr:cNvSpPr>
            <a:spLocks/>
          </xdr:cNvSpPr>
        </xdr:nvSpPr>
        <xdr:spPr bwMode="auto">
          <a:xfrm>
            <a:off x="10248900" y="704850"/>
            <a:ext cx="523875" cy="628650"/>
          </a:xfrm>
          <a:custGeom>
            <a:avLst/>
            <a:gdLst>
              <a:gd name="T0" fmla="*/ 378 w 1253"/>
              <a:gd name="T1" fmla="*/ 78 h 1486"/>
              <a:gd name="T2" fmla="*/ 397 w 1253"/>
              <a:gd name="T3" fmla="*/ 623 h 1486"/>
              <a:gd name="T4" fmla="*/ 334 w 1253"/>
              <a:gd name="T5" fmla="*/ 786 h 1486"/>
              <a:gd name="T6" fmla="*/ 53 w 1253"/>
              <a:gd name="T7" fmla="*/ 870 h 1486"/>
              <a:gd name="T8" fmla="*/ 132 w 1253"/>
              <a:gd name="T9" fmla="*/ 1115 h 1486"/>
              <a:gd name="T10" fmla="*/ 40 w 1253"/>
              <a:gd name="T11" fmla="*/ 1263 h 1486"/>
              <a:gd name="T12" fmla="*/ 2 w 1253"/>
              <a:gd name="T13" fmla="*/ 1455 h 1486"/>
              <a:gd name="T14" fmla="*/ 219 w 1253"/>
              <a:gd name="T15" fmla="*/ 1406 h 1486"/>
              <a:gd name="T16" fmla="*/ 525 w 1253"/>
              <a:gd name="T17" fmla="*/ 1402 h 1486"/>
              <a:gd name="T18" fmla="*/ 589 w 1253"/>
              <a:gd name="T19" fmla="*/ 1274 h 1486"/>
              <a:gd name="T20" fmla="*/ 812 w 1253"/>
              <a:gd name="T21" fmla="*/ 1315 h 1486"/>
              <a:gd name="T22" fmla="*/ 1027 w 1253"/>
              <a:gd name="T23" fmla="*/ 1323 h 1486"/>
              <a:gd name="T24" fmla="*/ 975 w 1253"/>
              <a:gd name="T25" fmla="*/ 1041 h 1486"/>
              <a:gd name="T26" fmla="*/ 1222 w 1253"/>
              <a:gd name="T27" fmla="*/ 1072 h 1486"/>
              <a:gd name="T28" fmla="*/ 1253 w 1253"/>
              <a:gd name="T29" fmla="*/ 890 h 1486"/>
              <a:gd name="T30" fmla="*/ 1155 w 1253"/>
              <a:gd name="T31" fmla="*/ 837 h 1486"/>
              <a:gd name="T32" fmla="*/ 877 w 1253"/>
              <a:gd name="T33" fmla="*/ 625 h 1486"/>
              <a:gd name="T34" fmla="*/ 843 w 1253"/>
              <a:gd name="T35" fmla="*/ 506 h 1486"/>
              <a:gd name="T36" fmla="*/ 747 w 1253"/>
              <a:gd name="T37" fmla="*/ 96 h 1486"/>
              <a:gd name="T38" fmla="*/ 378 w 1253"/>
              <a:gd name="T39" fmla="*/ 78 h 14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1253" h="1486">
                <a:moveTo>
                  <a:pt x="378" y="78"/>
                </a:moveTo>
                <a:cubicBezTo>
                  <a:pt x="432" y="252"/>
                  <a:pt x="480" y="461"/>
                  <a:pt x="397" y="623"/>
                </a:cubicBezTo>
                <a:cubicBezTo>
                  <a:pt x="359" y="696"/>
                  <a:pt x="374" y="716"/>
                  <a:pt x="334" y="786"/>
                </a:cubicBezTo>
                <a:cubicBezTo>
                  <a:pt x="233" y="850"/>
                  <a:pt x="162" y="786"/>
                  <a:pt x="53" y="870"/>
                </a:cubicBezTo>
                <a:cubicBezTo>
                  <a:pt x="53" y="870"/>
                  <a:pt x="360" y="914"/>
                  <a:pt x="132" y="1115"/>
                </a:cubicBezTo>
                <a:cubicBezTo>
                  <a:pt x="30" y="1205"/>
                  <a:pt x="67" y="1153"/>
                  <a:pt x="40" y="1263"/>
                </a:cubicBezTo>
                <a:cubicBezTo>
                  <a:pt x="23" y="1333"/>
                  <a:pt x="0" y="1387"/>
                  <a:pt x="2" y="1455"/>
                </a:cubicBezTo>
                <a:cubicBezTo>
                  <a:pt x="191" y="1473"/>
                  <a:pt x="46" y="1486"/>
                  <a:pt x="219" y="1406"/>
                </a:cubicBezTo>
                <a:cubicBezTo>
                  <a:pt x="357" y="1343"/>
                  <a:pt x="394" y="1414"/>
                  <a:pt x="525" y="1402"/>
                </a:cubicBezTo>
                <a:cubicBezTo>
                  <a:pt x="554" y="1360"/>
                  <a:pt x="566" y="1328"/>
                  <a:pt x="589" y="1274"/>
                </a:cubicBezTo>
                <a:cubicBezTo>
                  <a:pt x="724" y="1266"/>
                  <a:pt x="701" y="1306"/>
                  <a:pt x="812" y="1315"/>
                </a:cubicBezTo>
                <a:cubicBezTo>
                  <a:pt x="874" y="1320"/>
                  <a:pt x="956" y="1319"/>
                  <a:pt x="1027" y="1323"/>
                </a:cubicBezTo>
                <a:cubicBezTo>
                  <a:pt x="1024" y="1160"/>
                  <a:pt x="955" y="1152"/>
                  <a:pt x="975" y="1041"/>
                </a:cubicBezTo>
                <a:cubicBezTo>
                  <a:pt x="1118" y="1014"/>
                  <a:pt x="1110" y="1062"/>
                  <a:pt x="1222" y="1072"/>
                </a:cubicBezTo>
                <a:lnTo>
                  <a:pt x="1253" y="890"/>
                </a:lnTo>
                <a:cubicBezTo>
                  <a:pt x="1232" y="878"/>
                  <a:pt x="1179" y="852"/>
                  <a:pt x="1155" y="837"/>
                </a:cubicBezTo>
                <a:lnTo>
                  <a:pt x="877" y="625"/>
                </a:lnTo>
                <a:cubicBezTo>
                  <a:pt x="856" y="585"/>
                  <a:pt x="853" y="544"/>
                  <a:pt x="843" y="506"/>
                </a:cubicBezTo>
                <a:cubicBezTo>
                  <a:pt x="790" y="302"/>
                  <a:pt x="748" y="448"/>
                  <a:pt x="747" y="96"/>
                </a:cubicBezTo>
                <a:cubicBezTo>
                  <a:pt x="476" y="0"/>
                  <a:pt x="664" y="31"/>
                  <a:pt x="378" y="78"/>
                </a:cubicBezTo>
                <a:close/>
              </a:path>
            </a:pathLst>
          </a:custGeom>
          <a:solidFill>
            <a:srgbClr val="D9E1F2"/>
          </a:solidFill>
          <a:ln w="9525">
            <a:solidFill>
              <a:srgbClr val="000000"/>
            </a:solidFill>
            <a:round/>
            <a:headEnd/>
            <a:tailEnd/>
          </a:ln>
        </xdr:spPr>
      </xdr:sp>
      <xdr:sp macro="[0]!seleccionarEstado" textlink="">
        <xdr:nvSpPr>
          <xdr:cNvPr id="37" name="Toro">
            <a:extLst>
              <a:ext uri="{FF2B5EF4-FFF2-40B4-BE49-F238E27FC236}">
                <a16:creationId xmlns:a16="http://schemas.microsoft.com/office/drawing/2014/main" id="{8C43FFF9-1AAD-4E07-8449-011D5647025A}"/>
              </a:ext>
            </a:extLst>
          </xdr:cNvPr>
          <xdr:cNvSpPr>
            <a:spLocks/>
          </xdr:cNvSpPr>
        </xdr:nvSpPr>
        <xdr:spPr bwMode="auto">
          <a:xfrm>
            <a:off x="10134600" y="1743075"/>
            <a:ext cx="533400" cy="533400"/>
          </a:xfrm>
          <a:custGeom>
            <a:avLst/>
            <a:gdLst>
              <a:gd name="T0" fmla="*/ 0 w 1250"/>
              <a:gd name="T1" fmla="*/ 955 h 1272"/>
              <a:gd name="T2" fmla="*/ 171 w 1250"/>
              <a:gd name="T3" fmla="*/ 1272 h 1272"/>
              <a:gd name="T4" fmla="*/ 297 w 1250"/>
              <a:gd name="T5" fmla="*/ 1178 h 1272"/>
              <a:gd name="T6" fmla="*/ 500 w 1250"/>
              <a:gd name="T7" fmla="*/ 1162 h 1272"/>
              <a:gd name="T8" fmla="*/ 622 w 1250"/>
              <a:gd name="T9" fmla="*/ 1062 h 1272"/>
              <a:gd name="T10" fmla="*/ 794 w 1250"/>
              <a:gd name="T11" fmla="*/ 978 h 1272"/>
              <a:gd name="T12" fmla="*/ 1138 w 1250"/>
              <a:gd name="T13" fmla="*/ 1052 h 1272"/>
              <a:gd name="T14" fmla="*/ 1184 w 1250"/>
              <a:gd name="T15" fmla="*/ 966 h 1272"/>
              <a:gd name="T16" fmla="*/ 1250 w 1250"/>
              <a:gd name="T17" fmla="*/ 894 h 1272"/>
              <a:gd name="T18" fmla="*/ 1215 w 1250"/>
              <a:gd name="T19" fmla="*/ 795 h 1272"/>
              <a:gd name="T20" fmla="*/ 1072 w 1250"/>
              <a:gd name="T21" fmla="*/ 837 h 1272"/>
              <a:gd name="T22" fmla="*/ 1101 w 1250"/>
              <a:gd name="T23" fmla="*/ 685 h 1272"/>
              <a:gd name="T24" fmla="*/ 1131 w 1250"/>
              <a:gd name="T25" fmla="*/ 557 h 1272"/>
              <a:gd name="T26" fmla="*/ 1185 w 1250"/>
              <a:gd name="T27" fmla="*/ 193 h 1272"/>
              <a:gd name="T28" fmla="*/ 1048 w 1250"/>
              <a:gd name="T29" fmla="*/ 241 h 1272"/>
              <a:gd name="T30" fmla="*/ 919 w 1250"/>
              <a:gd name="T31" fmla="*/ 64 h 1272"/>
              <a:gd name="T32" fmla="*/ 651 w 1250"/>
              <a:gd name="T33" fmla="*/ 15 h 1272"/>
              <a:gd name="T34" fmla="*/ 435 w 1250"/>
              <a:gd name="T35" fmla="*/ 391 h 1272"/>
              <a:gd name="T36" fmla="*/ 356 w 1250"/>
              <a:gd name="T37" fmla="*/ 519 h 1272"/>
              <a:gd name="T38" fmla="*/ 219 w 1250"/>
              <a:gd name="T39" fmla="*/ 781 h 1272"/>
              <a:gd name="T40" fmla="*/ 0 w 1250"/>
              <a:gd name="T41" fmla="*/ 955 h 1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1250" h="1272">
                <a:moveTo>
                  <a:pt x="0" y="955"/>
                </a:moveTo>
                <a:cubicBezTo>
                  <a:pt x="5" y="1072"/>
                  <a:pt x="88" y="1219"/>
                  <a:pt x="171" y="1272"/>
                </a:cubicBezTo>
                <a:cubicBezTo>
                  <a:pt x="240" y="1235"/>
                  <a:pt x="240" y="1199"/>
                  <a:pt x="297" y="1178"/>
                </a:cubicBezTo>
                <a:cubicBezTo>
                  <a:pt x="367" y="1152"/>
                  <a:pt x="422" y="1180"/>
                  <a:pt x="500" y="1162"/>
                </a:cubicBezTo>
                <a:cubicBezTo>
                  <a:pt x="589" y="1141"/>
                  <a:pt x="568" y="1112"/>
                  <a:pt x="622" y="1062"/>
                </a:cubicBezTo>
                <a:cubicBezTo>
                  <a:pt x="664" y="1022"/>
                  <a:pt x="721" y="998"/>
                  <a:pt x="794" y="978"/>
                </a:cubicBezTo>
                <a:cubicBezTo>
                  <a:pt x="898" y="985"/>
                  <a:pt x="756" y="1095"/>
                  <a:pt x="1138" y="1052"/>
                </a:cubicBezTo>
                <a:cubicBezTo>
                  <a:pt x="1177" y="1003"/>
                  <a:pt x="1157" y="1006"/>
                  <a:pt x="1184" y="966"/>
                </a:cubicBezTo>
                <a:cubicBezTo>
                  <a:pt x="1232" y="894"/>
                  <a:pt x="1213" y="962"/>
                  <a:pt x="1250" y="894"/>
                </a:cubicBezTo>
                <a:lnTo>
                  <a:pt x="1215" y="795"/>
                </a:lnTo>
                <a:lnTo>
                  <a:pt x="1072" y="837"/>
                </a:lnTo>
                <a:cubicBezTo>
                  <a:pt x="1044" y="705"/>
                  <a:pt x="1085" y="813"/>
                  <a:pt x="1101" y="685"/>
                </a:cubicBezTo>
                <a:cubicBezTo>
                  <a:pt x="1115" y="582"/>
                  <a:pt x="1061" y="656"/>
                  <a:pt x="1131" y="557"/>
                </a:cubicBezTo>
                <a:cubicBezTo>
                  <a:pt x="1205" y="453"/>
                  <a:pt x="1193" y="353"/>
                  <a:pt x="1185" y="193"/>
                </a:cubicBezTo>
                <a:cubicBezTo>
                  <a:pt x="1103" y="223"/>
                  <a:pt x="1137" y="233"/>
                  <a:pt x="1048" y="241"/>
                </a:cubicBezTo>
                <a:cubicBezTo>
                  <a:pt x="989" y="145"/>
                  <a:pt x="1036" y="143"/>
                  <a:pt x="919" y="64"/>
                </a:cubicBezTo>
                <a:cubicBezTo>
                  <a:pt x="824" y="0"/>
                  <a:pt x="788" y="40"/>
                  <a:pt x="651" y="15"/>
                </a:cubicBezTo>
                <a:cubicBezTo>
                  <a:pt x="602" y="351"/>
                  <a:pt x="532" y="37"/>
                  <a:pt x="435" y="391"/>
                </a:cubicBezTo>
                <a:cubicBezTo>
                  <a:pt x="399" y="521"/>
                  <a:pt x="421" y="426"/>
                  <a:pt x="356" y="519"/>
                </a:cubicBezTo>
                <a:cubicBezTo>
                  <a:pt x="309" y="587"/>
                  <a:pt x="267" y="711"/>
                  <a:pt x="219" y="781"/>
                </a:cubicBezTo>
                <a:cubicBezTo>
                  <a:pt x="141" y="894"/>
                  <a:pt x="133" y="907"/>
                  <a:pt x="0" y="955"/>
                </a:cubicBezTo>
                <a:close/>
              </a:path>
            </a:pathLst>
          </a:custGeom>
          <a:solidFill>
            <a:srgbClr val="D9E1F2"/>
          </a:solidFill>
          <a:ln w="9525">
            <a:solidFill>
              <a:srgbClr val="000000"/>
            </a:solidFill>
            <a:round/>
            <a:headEnd/>
            <a:tailEnd/>
          </a:ln>
        </xdr:spPr>
      </xdr:sp>
      <xdr:sp macro="[0]!seleccionarEstado" textlink="">
        <xdr:nvSpPr>
          <xdr:cNvPr id="38" name="Guacarí">
            <a:extLst>
              <a:ext uri="{FF2B5EF4-FFF2-40B4-BE49-F238E27FC236}">
                <a16:creationId xmlns:a16="http://schemas.microsoft.com/office/drawing/2014/main" id="{46237A2C-9821-451E-AA19-56DB7ECC20BA}"/>
              </a:ext>
            </a:extLst>
          </xdr:cNvPr>
          <xdr:cNvSpPr>
            <a:spLocks/>
          </xdr:cNvSpPr>
        </xdr:nvSpPr>
        <xdr:spPr bwMode="auto">
          <a:xfrm>
            <a:off x="9191625" y="4772025"/>
            <a:ext cx="800100" cy="428625"/>
          </a:xfrm>
          <a:custGeom>
            <a:avLst/>
            <a:gdLst>
              <a:gd name="T0" fmla="*/ 1024 w 1901"/>
              <a:gd name="T1" fmla="*/ 346 h 1021"/>
              <a:gd name="T2" fmla="*/ 863 w 1901"/>
              <a:gd name="T3" fmla="*/ 383 h 1021"/>
              <a:gd name="T4" fmla="*/ 663 w 1901"/>
              <a:gd name="T5" fmla="*/ 405 h 1021"/>
              <a:gd name="T6" fmla="*/ 129 w 1901"/>
              <a:gd name="T7" fmla="*/ 568 h 1021"/>
              <a:gd name="T8" fmla="*/ 184 w 1901"/>
              <a:gd name="T9" fmla="*/ 776 h 1021"/>
              <a:gd name="T10" fmla="*/ 526 w 1901"/>
              <a:gd name="T11" fmla="*/ 945 h 1021"/>
              <a:gd name="T12" fmla="*/ 630 w 1901"/>
              <a:gd name="T13" fmla="*/ 1021 h 1021"/>
              <a:gd name="T14" fmla="*/ 672 w 1901"/>
              <a:gd name="T15" fmla="*/ 832 h 1021"/>
              <a:gd name="T16" fmla="*/ 1010 w 1901"/>
              <a:gd name="T17" fmla="*/ 625 h 1021"/>
              <a:gd name="T18" fmla="*/ 1540 w 1901"/>
              <a:gd name="T19" fmla="*/ 593 h 1021"/>
              <a:gd name="T20" fmla="*/ 1630 w 1901"/>
              <a:gd name="T21" fmla="*/ 456 h 1021"/>
              <a:gd name="T22" fmla="*/ 1640 w 1901"/>
              <a:gd name="T23" fmla="*/ 445 h 1021"/>
              <a:gd name="T24" fmla="*/ 1650 w 1901"/>
              <a:gd name="T25" fmla="*/ 433 h 1021"/>
              <a:gd name="T26" fmla="*/ 1901 w 1901"/>
              <a:gd name="T27" fmla="*/ 330 h 1021"/>
              <a:gd name="T28" fmla="*/ 1762 w 1901"/>
              <a:gd name="T29" fmla="*/ 134 h 1021"/>
              <a:gd name="T30" fmla="*/ 1570 w 1901"/>
              <a:gd name="T31" fmla="*/ 89 h 1021"/>
              <a:gd name="T32" fmla="*/ 1319 w 1901"/>
              <a:gd name="T33" fmla="*/ 102 h 1021"/>
              <a:gd name="T34" fmla="*/ 1242 w 1901"/>
              <a:gd name="T35" fmla="*/ 0 h 1021"/>
              <a:gd name="T36" fmla="*/ 1107 w 1901"/>
              <a:gd name="T37" fmla="*/ 141 h 1021"/>
              <a:gd name="T38" fmla="*/ 1024 w 1901"/>
              <a:gd name="T39" fmla="*/ 346 h 10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1901" h="1021">
                <a:moveTo>
                  <a:pt x="1024" y="346"/>
                </a:moveTo>
                <a:cubicBezTo>
                  <a:pt x="943" y="375"/>
                  <a:pt x="965" y="369"/>
                  <a:pt x="863" y="383"/>
                </a:cubicBezTo>
                <a:cubicBezTo>
                  <a:pt x="751" y="398"/>
                  <a:pt x="779" y="415"/>
                  <a:pt x="663" y="405"/>
                </a:cubicBezTo>
                <a:cubicBezTo>
                  <a:pt x="0" y="353"/>
                  <a:pt x="355" y="437"/>
                  <a:pt x="129" y="568"/>
                </a:cubicBezTo>
                <a:cubicBezTo>
                  <a:pt x="154" y="671"/>
                  <a:pt x="166" y="564"/>
                  <a:pt x="184" y="776"/>
                </a:cubicBezTo>
                <a:cubicBezTo>
                  <a:pt x="359" y="787"/>
                  <a:pt x="323" y="809"/>
                  <a:pt x="526" y="945"/>
                </a:cubicBezTo>
                <a:cubicBezTo>
                  <a:pt x="578" y="979"/>
                  <a:pt x="579" y="990"/>
                  <a:pt x="630" y="1021"/>
                </a:cubicBezTo>
                <a:lnTo>
                  <a:pt x="672" y="832"/>
                </a:lnTo>
                <a:cubicBezTo>
                  <a:pt x="1012" y="737"/>
                  <a:pt x="626" y="665"/>
                  <a:pt x="1010" y="625"/>
                </a:cubicBezTo>
                <a:cubicBezTo>
                  <a:pt x="1138" y="612"/>
                  <a:pt x="1459" y="617"/>
                  <a:pt x="1540" y="593"/>
                </a:cubicBezTo>
                <a:lnTo>
                  <a:pt x="1630" y="456"/>
                </a:lnTo>
                <a:cubicBezTo>
                  <a:pt x="1632" y="453"/>
                  <a:pt x="1637" y="448"/>
                  <a:pt x="1640" y="445"/>
                </a:cubicBezTo>
                <a:cubicBezTo>
                  <a:pt x="1643" y="441"/>
                  <a:pt x="1647" y="436"/>
                  <a:pt x="1650" y="433"/>
                </a:cubicBezTo>
                <a:cubicBezTo>
                  <a:pt x="1757" y="298"/>
                  <a:pt x="1697" y="443"/>
                  <a:pt x="1901" y="330"/>
                </a:cubicBezTo>
                <a:cubicBezTo>
                  <a:pt x="1839" y="260"/>
                  <a:pt x="1782" y="253"/>
                  <a:pt x="1762" y="134"/>
                </a:cubicBezTo>
                <a:cubicBezTo>
                  <a:pt x="1620" y="130"/>
                  <a:pt x="1663" y="100"/>
                  <a:pt x="1570" y="89"/>
                </a:cubicBezTo>
                <a:cubicBezTo>
                  <a:pt x="1484" y="79"/>
                  <a:pt x="1441" y="117"/>
                  <a:pt x="1319" y="102"/>
                </a:cubicBezTo>
                <a:cubicBezTo>
                  <a:pt x="1282" y="42"/>
                  <a:pt x="1304" y="46"/>
                  <a:pt x="1242" y="0"/>
                </a:cubicBezTo>
                <a:cubicBezTo>
                  <a:pt x="1158" y="32"/>
                  <a:pt x="1217" y="13"/>
                  <a:pt x="1107" y="141"/>
                </a:cubicBezTo>
                <a:cubicBezTo>
                  <a:pt x="1032" y="227"/>
                  <a:pt x="1066" y="247"/>
                  <a:pt x="1024" y="346"/>
                </a:cubicBezTo>
                <a:close/>
              </a:path>
            </a:pathLst>
          </a:custGeom>
          <a:solidFill>
            <a:srgbClr val="D9E1F2"/>
          </a:solidFill>
          <a:ln w="9525">
            <a:solidFill>
              <a:srgbClr val="000000"/>
            </a:solidFill>
            <a:round/>
            <a:headEnd/>
            <a:tailEnd/>
          </a:ln>
        </xdr:spPr>
      </xdr:sp>
      <xdr:sp macro="[0]!seleccionarEstado" textlink="">
        <xdr:nvSpPr>
          <xdr:cNvPr id="39" name="Vijes">
            <a:extLst>
              <a:ext uri="{FF2B5EF4-FFF2-40B4-BE49-F238E27FC236}">
                <a16:creationId xmlns:a16="http://schemas.microsoft.com/office/drawing/2014/main" id="{21F9BA07-8839-42C5-853B-7DFC99DC3E6C}"/>
              </a:ext>
            </a:extLst>
          </xdr:cNvPr>
          <xdr:cNvSpPr>
            <a:spLocks/>
          </xdr:cNvSpPr>
        </xdr:nvSpPr>
        <xdr:spPr bwMode="auto">
          <a:xfrm>
            <a:off x="8743950" y="4819650"/>
            <a:ext cx="447675" cy="504825"/>
          </a:xfrm>
          <a:custGeom>
            <a:avLst/>
            <a:gdLst>
              <a:gd name="T0" fmla="*/ 420 w 1084"/>
              <a:gd name="T1" fmla="*/ 209 h 1204"/>
              <a:gd name="T2" fmla="*/ 454 w 1084"/>
              <a:gd name="T3" fmla="*/ 363 h 1204"/>
              <a:gd name="T4" fmla="*/ 330 w 1084"/>
              <a:gd name="T5" fmla="*/ 391 h 1204"/>
              <a:gd name="T6" fmla="*/ 314 w 1084"/>
              <a:gd name="T7" fmla="*/ 528 h 1204"/>
              <a:gd name="T8" fmla="*/ 140 w 1084"/>
              <a:gd name="T9" fmla="*/ 535 h 1204"/>
              <a:gd name="T10" fmla="*/ 17 w 1084"/>
              <a:gd name="T11" fmla="*/ 635 h 1204"/>
              <a:gd name="T12" fmla="*/ 0 w 1084"/>
              <a:gd name="T13" fmla="*/ 644 h 1204"/>
              <a:gd name="T14" fmla="*/ 197 w 1084"/>
              <a:gd name="T15" fmla="*/ 1044 h 1204"/>
              <a:gd name="T16" fmla="*/ 553 w 1084"/>
              <a:gd name="T17" fmla="*/ 1096 h 1204"/>
              <a:gd name="T18" fmla="*/ 691 w 1084"/>
              <a:gd name="T19" fmla="*/ 1158 h 1204"/>
              <a:gd name="T20" fmla="*/ 860 w 1084"/>
              <a:gd name="T21" fmla="*/ 1204 h 1204"/>
              <a:gd name="T22" fmla="*/ 894 w 1084"/>
              <a:gd name="T23" fmla="*/ 1065 h 1204"/>
              <a:gd name="T24" fmla="*/ 1040 w 1084"/>
              <a:gd name="T25" fmla="*/ 855 h 1204"/>
              <a:gd name="T26" fmla="*/ 1084 w 1084"/>
              <a:gd name="T27" fmla="*/ 713 h 1204"/>
              <a:gd name="T28" fmla="*/ 835 w 1084"/>
              <a:gd name="T29" fmla="*/ 717 h 1204"/>
              <a:gd name="T30" fmla="*/ 643 w 1084"/>
              <a:gd name="T31" fmla="*/ 566 h 1204"/>
              <a:gd name="T32" fmla="*/ 819 w 1084"/>
              <a:gd name="T33" fmla="*/ 40 h 1204"/>
              <a:gd name="T34" fmla="*/ 567 w 1084"/>
              <a:gd name="T35" fmla="*/ 0 h 1204"/>
              <a:gd name="T36" fmla="*/ 420 w 1084"/>
              <a:gd name="T37" fmla="*/ 209 h 12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084" h="1204">
                <a:moveTo>
                  <a:pt x="420" y="209"/>
                </a:moveTo>
                <a:cubicBezTo>
                  <a:pt x="447" y="254"/>
                  <a:pt x="462" y="283"/>
                  <a:pt x="454" y="363"/>
                </a:cubicBezTo>
                <a:lnTo>
                  <a:pt x="330" y="391"/>
                </a:lnTo>
                <a:lnTo>
                  <a:pt x="314" y="528"/>
                </a:lnTo>
                <a:cubicBezTo>
                  <a:pt x="201" y="555"/>
                  <a:pt x="213" y="501"/>
                  <a:pt x="140" y="535"/>
                </a:cubicBezTo>
                <a:cubicBezTo>
                  <a:pt x="75" y="565"/>
                  <a:pt x="140" y="561"/>
                  <a:pt x="17" y="635"/>
                </a:cubicBezTo>
                <a:cubicBezTo>
                  <a:pt x="13" y="638"/>
                  <a:pt x="5" y="641"/>
                  <a:pt x="0" y="644"/>
                </a:cubicBezTo>
                <a:cubicBezTo>
                  <a:pt x="45" y="833"/>
                  <a:pt x="137" y="902"/>
                  <a:pt x="197" y="1044"/>
                </a:cubicBezTo>
                <a:cubicBezTo>
                  <a:pt x="327" y="1052"/>
                  <a:pt x="445" y="1038"/>
                  <a:pt x="553" y="1096"/>
                </a:cubicBezTo>
                <a:cubicBezTo>
                  <a:pt x="602" y="1122"/>
                  <a:pt x="642" y="1142"/>
                  <a:pt x="691" y="1158"/>
                </a:cubicBezTo>
                <a:cubicBezTo>
                  <a:pt x="758" y="1180"/>
                  <a:pt x="797" y="1173"/>
                  <a:pt x="860" y="1204"/>
                </a:cubicBezTo>
                <a:cubicBezTo>
                  <a:pt x="871" y="1167"/>
                  <a:pt x="872" y="1105"/>
                  <a:pt x="894" y="1065"/>
                </a:cubicBezTo>
                <a:cubicBezTo>
                  <a:pt x="927" y="1002"/>
                  <a:pt x="945" y="1043"/>
                  <a:pt x="1040" y="855"/>
                </a:cubicBezTo>
                <a:cubicBezTo>
                  <a:pt x="1077" y="780"/>
                  <a:pt x="1041" y="776"/>
                  <a:pt x="1084" y="713"/>
                </a:cubicBezTo>
                <a:cubicBezTo>
                  <a:pt x="970" y="720"/>
                  <a:pt x="965" y="796"/>
                  <a:pt x="835" y="717"/>
                </a:cubicBezTo>
                <a:cubicBezTo>
                  <a:pt x="715" y="643"/>
                  <a:pt x="833" y="673"/>
                  <a:pt x="643" y="566"/>
                </a:cubicBezTo>
                <a:cubicBezTo>
                  <a:pt x="632" y="174"/>
                  <a:pt x="690" y="361"/>
                  <a:pt x="819" y="40"/>
                </a:cubicBezTo>
                <a:lnTo>
                  <a:pt x="567" y="0"/>
                </a:lnTo>
                <a:cubicBezTo>
                  <a:pt x="539" y="271"/>
                  <a:pt x="547" y="156"/>
                  <a:pt x="420" y="209"/>
                </a:cubicBezTo>
                <a:close/>
              </a:path>
            </a:pathLst>
          </a:custGeom>
          <a:solidFill>
            <a:srgbClr val="D9E1F2"/>
          </a:solidFill>
          <a:ln w="9525">
            <a:solidFill>
              <a:srgbClr val="000000"/>
            </a:solidFill>
            <a:round/>
            <a:headEnd/>
            <a:tailEnd/>
          </a:ln>
        </xdr:spPr>
        <xdr:txBody>
          <a:bodyPr/>
          <a:lstStyle/>
          <a:p>
            <a:endParaRPr lang="es-CO"/>
          </a:p>
        </xdr:txBody>
      </xdr:sp>
      <xdr:sp macro="[0]!seleccionarEstado" textlink="">
        <xdr:nvSpPr>
          <xdr:cNvPr id="40" name="La Unión">
            <a:extLst>
              <a:ext uri="{FF2B5EF4-FFF2-40B4-BE49-F238E27FC236}">
                <a16:creationId xmlns:a16="http://schemas.microsoft.com/office/drawing/2014/main" id="{E45268DF-0886-4E13-9746-4A09BD48151F}"/>
              </a:ext>
            </a:extLst>
          </xdr:cNvPr>
          <xdr:cNvSpPr>
            <a:spLocks/>
          </xdr:cNvSpPr>
        </xdr:nvSpPr>
        <xdr:spPr bwMode="auto">
          <a:xfrm>
            <a:off x="10096500" y="2181225"/>
            <a:ext cx="476250" cy="371475"/>
          </a:xfrm>
          <a:custGeom>
            <a:avLst/>
            <a:gdLst>
              <a:gd name="T0" fmla="*/ 137 w 1142"/>
              <a:gd name="T1" fmla="*/ 235 h 867"/>
              <a:gd name="T2" fmla="*/ 11 w 1142"/>
              <a:gd name="T3" fmla="*/ 479 h 867"/>
              <a:gd name="T4" fmla="*/ 50 w 1142"/>
              <a:gd name="T5" fmla="*/ 661 h 867"/>
              <a:gd name="T6" fmla="*/ 75 w 1142"/>
              <a:gd name="T7" fmla="*/ 867 h 867"/>
              <a:gd name="T8" fmla="*/ 455 w 1142"/>
              <a:gd name="T9" fmla="*/ 668 h 867"/>
              <a:gd name="T10" fmla="*/ 933 w 1142"/>
              <a:gd name="T11" fmla="*/ 749 h 867"/>
              <a:gd name="T12" fmla="*/ 1094 w 1142"/>
              <a:gd name="T13" fmla="*/ 473 h 867"/>
              <a:gd name="T14" fmla="*/ 1104 w 1142"/>
              <a:gd name="T15" fmla="*/ 306 h 867"/>
              <a:gd name="T16" fmla="*/ 1132 w 1142"/>
              <a:gd name="T17" fmla="*/ 108 h 867"/>
              <a:gd name="T18" fmla="*/ 999 w 1142"/>
              <a:gd name="T19" fmla="*/ 82 h 867"/>
              <a:gd name="T20" fmla="*/ 868 w 1142"/>
              <a:gd name="T21" fmla="*/ 0 h 867"/>
              <a:gd name="T22" fmla="*/ 513 w 1142"/>
              <a:gd name="T23" fmla="*/ 188 h 867"/>
              <a:gd name="T24" fmla="*/ 137 w 1142"/>
              <a:gd name="T25" fmla="*/ 235 h 8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142" h="867">
                <a:moveTo>
                  <a:pt x="137" y="235"/>
                </a:moveTo>
                <a:cubicBezTo>
                  <a:pt x="82" y="291"/>
                  <a:pt x="0" y="337"/>
                  <a:pt x="11" y="479"/>
                </a:cubicBezTo>
                <a:cubicBezTo>
                  <a:pt x="16" y="555"/>
                  <a:pt x="33" y="602"/>
                  <a:pt x="50" y="661"/>
                </a:cubicBezTo>
                <a:cubicBezTo>
                  <a:pt x="70" y="732"/>
                  <a:pt x="71" y="795"/>
                  <a:pt x="75" y="867"/>
                </a:cubicBezTo>
                <a:cubicBezTo>
                  <a:pt x="380" y="801"/>
                  <a:pt x="84" y="787"/>
                  <a:pt x="455" y="668"/>
                </a:cubicBezTo>
                <a:cubicBezTo>
                  <a:pt x="679" y="596"/>
                  <a:pt x="697" y="758"/>
                  <a:pt x="933" y="749"/>
                </a:cubicBezTo>
                <a:cubicBezTo>
                  <a:pt x="1033" y="447"/>
                  <a:pt x="1051" y="633"/>
                  <a:pt x="1094" y="473"/>
                </a:cubicBezTo>
                <a:cubicBezTo>
                  <a:pt x="1121" y="373"/>
                  <a:pt x="1067" y="435"/>
                  <a:pt x="1104" y="306"/>
                </a:cubicBezTo>
                <a:cubicBezTo>
                  <a:pt x="1129" y="216"/>
                  <a:pt x="1142" y="221"/>
                  <a:pt x="1132" y="108"/>
                </a:cubicBezTo>
                <a:cubicBezTo>
                  <a:pt x="1015" y="52"/>
                  <a:pt x="1100" y="93"/>
                  <a:pt x="999" y="82"/>
                </a:cubicBezTo>
                <a:cubicBezTo>
                  <a:pt x="854" y="67"/>
                  <a:pt x="963" y="62"/>
                  <a:pt x="868" y="0"/>
                </a:cubicBezTo>
                <a:cubicBezTo>
                  <a:pt x="606" y="186"/>
                  <a:pt x="782" y="175"/>
                  <a:pt x="513" y="188"/>
                </a:cubicBezTo>
                <a:cubicBezTo>
                  <a:pt x="299" y="198"/>
                  <a:pt x="382" y="387"/>
                  <a:pt x="137" y="235"/>
                </a:cubicBezTo>
                <a:close/>
              </a:path>
            </a:pathLst>
          </a:custGeom>
          <a:solidFill>
            <a:srgbClr val="D9E1F2"/>
          </a:solidFill>
          <a:ln w="9525">
            <a:solidFill>
              <a:srgbClr val="000000"/>
            </a:solidFill>
            <a:round/>
            <a:headEnd/>
            <a:tailEnd/>
          </a:ln>
        </xdr:spPr>
      </xdr:sp>
      <xdr:sp macro="[0]!seleccionarEstado" textlink="">
        <xdr:nvSpPr>
          <xdr:cNvPr id="41" name="Andalucía">
            <a:extLst>
              <a:ext uri="{FF2B5EF4-FFF2-40B4-BE49-F238E27FC236}">
                <a16:creationId xmlns:a16="http://schemas.microsoft.com/office/drawing/2014/main" id="{672D7EF8-A2ED-4089-8E3C-EF1FA749B02F}"/>
              </a:ext>
            </a:extLst>
          </xdr:cNvPr>
          <xdr:cNvSpPr>
            <a:spLocks/>
          </xdr:cNvSpPr>
        </xdr:nvSpPr>
        <xdr:spPr bwMode="auto">
          <a:xfrm>
            <a:off x="9791700" y="3524250"/>
            <a:ext cx="619125" cy="476250"/>
          </a:xfrm>
          <a:custGeom>
            <a:avLst/>
            <a:gdLst>
              <a:gd name="T0" fmla="*/ 1 w 1469"/>
              <a:gd name="T1" fmla="*/ 201 h 1128"/>
              <a:gd name="T2" fmla="*/ 95 w 1469"/>
              <a:gd name="T3" fmla="*/ 345 h 1128"/>
              <a:gd name="T4" fmla="*/ 214 w 1469"/>
              <a:gd name="T5" fmla="*/ 466 h 1128"/>
              <a:gd name="T6" fmla="*/ 419 w 1469"/>
              <a:gd name="T7" fmla="*/ 509 h 1128"/>
              <a:gd name="T8" fmla="*/ 640 w 1469"/>
              <a:gd name="T9" fmla="*/ 563 h 1128"/>
              <a:gd name="T10" fmla="*/ 666 w 1469"/>
              <a:gd name="T11" fmla="*/ 692 h 1128"/>
              <a:gd name="T12" fmla="*/ 1026 w 1469"/>
              <a:gd name="T13" fmla="*/ 812 h 1128"/>
              <a:gd name="T14" fmla="*/ 1175 w 1469"/>
              <a:gd name="T15" fmla="*/ 1128 h 1128"/>
              <a:gd name="T16" fmla="*/ 1469 w 1469"/>
              <a:gd name="T17" fmla="*/ 1019 h 1128"/>
              <a:gd name="T18" fmla="*/ 1277 w 1469"/>
              <a:gd name="T19" fmla="*/ 809 h 1128"/>
              <a:gd name="T20" fmla="*/ 1061 w 1469"/>
              <a:gd name="T21" fmla="*/ 582 h 1128"/>
              <a:gd name="T22" fmla="*/ 903 w 1469"/>
              <a:gd name="T23" fmla="*/ 428 h 1128"/>
              <a:gd name="T24" fmla="*/ 830 w 1469"/>
              <a:gd name="T25" fmla="*/ 219 h 1128"/>
              <a:gd name="T26" fmla="*/ 338 w 1469"/>
              <a:gd name="T27" fmla="*/ 128 h 1128"/>
              <a:gd name="T28" fmla="*/ 153 w 1469"/>
              <a:gd name="T29" fmla="*/ 0 h 1128"/>
              <a:gd name="T30" fmla="*/ 119 w 1469"/>
              <a:gd name="T31" fmla="*/ 60 h 1128"/>
              <a:gd name="T32" fmla="*/ 1 w 1469"/>
              <a:gd name="T33" fmla="*/ 201 h 11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69" h="1128">
                <a:moveTo>
                  <a:pt x="1" y="201"/>
                </a:moveTo>
                <a:cubicBezTo>
                  <a:pt x="3" y="368"/>
                  <a:pt x="0" y="299"/>
                  <a:pt x="95" y="345"/>
                </a:cubicBezTo>
                <a:cubicBezTo>
                  <a:pt x="156" y="375"/>
                  <a:pt x="182" y="429"/>
                  <a:pt x="214" y="466"/>
                </a:cubicBezTo>
                <a:cubicBezTo>
                  <a:pt x="357" y="478"/>
                  <a:pt x="307" y="435"/>
                  <a:pt x="419" y="509"/>
                </a:cubicBezTo>
                <a:cubicBezTo>
                  <a:pt x="525" y="579"/>
                  <a:pt x="482" y="536"/>
                  <a:pt x="640" y="563"/>
                </a:cubicBezTo>
                <a:lnTo>
                  <a:pt x="666" y="692"/>
                </a:lnTo>
                <a:cubicBezTo>
                  <a:pt x="819" y="721"/>
                  <a:pt x="967" y="686"/>
                  <a:pt x="1026" y="812"/>
                </a:cubicBezTo>
                <a:lnTo>
                  <a:pt x="1175" y="1128"/>
                </a:lnTo>
                <a:cubicBezTo>
                  <a:pt x="1415" y="1090"/>
                  <a:pt x="1352" y="1123"/>
                  <a:pt x="1469" y="1019"/>
                </a:cubicBezTo>
                <a:cubicBezTo>
                  <a:pt x="1294" y="714"/>
                  <a:pt x="1444" y="954"/>
                  <a:pt x="1277" y="809"/>
                </a:cubicBezTo>
                <a:lnTo>
                  <a:pt x="1061" y="582"/>
                </a:lnTo>
                <a:cubicBezTo>
                  <a:pt x="1006" y="520"/>
                  <a:pt x="927" y="482"/>
                  <a:pt x="903" y="428"/>
                </a:cubicBezTo>
                <a:cubicBezTo>
                  <a:pt x="872" y="356"/>
                  <a:pt x="901" y="276"/>
                  <a:pt x="830" y="219"/>
                </a:cubicBezTo>
                <a:cubicBezTo>
                  <a:pt x="714" y="126"/>
                  <a:pt x="405" y="142"/>
                  <a:pt x="338" y="128"/>
                </a:cubicBezTo>
                <a:cubicBezTo>
                  <a:pt x="251" y="109"/>
                  <a:pt x="234" y="45"/>
                  <a:pt x="153" y="0"/>
                </a:cubicBezTo>
                <a:lnTo>
                  <a:pt x="119" y="60"/>
                </a:lnTo>
                <a:cubicBezTo>
                  <a:pt x="38" y="232"/>
                  <a:pt x="91" y="132"/>
                  <a:pt x="1" y="201"/>
                </a:cubicBezTo>
                <a:close/>
              </a:path>
            </a:pathLst>
          </a:custGeom>
          <a:solidFill>
            <a:srgbClr val="D9E1F2"/>
          </a:solidFill>
          <a:ln w="9525">
            <a:solidFill>
              <a:srgbClr val="000000"/>
            </a:solidFill>
            <a:round/>
            <a:headEnd/>
            <a:tailEnd/>
          </a:ln>
        </xdr:spPr>
      </xdr:sp>
      <xdr:sp macro="[0]!seleccionarEstado" textlink="">
        <xdr:nvSpPr>
          <xdr:cNvPr id="42" name="Argelia">
            <a:extLst>
              <a:ext uri="{FF2B5EF4-FFF2-40B4-BE49-F238E27FC236}">
                <a16:creationId xmlns:a16="http://schemas.microsoft.com/office/drawing/2014/main" id="{DBF32BA8-8647-4699-914C-3170AED42F23}"/>
              </a:ext>
            </a:extLst>
          </xdr:cNvPr>
          <xdr:cNvSpPr>
            <a:spLocks/>
          </xdr:cNvSpPr>
        </xdr:nvSpPr>
        <xdr:spPr bwMode="auto">
          <a:xfrm>
            <a:off x="10010775" y="1552575"/>
            <a:ext cx="381000" cy="381000"/>
          </a:xfrm>
          <a:custGeom>
            <a:avLst/>
            <a:gdLst>
              <a:gd name="T0" fmla="*/ 182 w 894"/>
              <a:gd name="T1" fmla="*/ 359 h 895"/>
              <a:gd name="T2" fmla="*/ 102 w 894"/>
              <a:gd name="T3" fmla="*/ 613 h 895"/>
              <a:gd name="T4" fmla="*/ 27 w 894"/>
              <a:gd name="T5" fmla="*/ 720 h 895"/>
              <a:gd name="T6" fmla="*/ 0 w 894"/>
              <a:gd name="T7" fmla="*/ 879 h 895"/>
              <a:gd name="T8" fmla="*/ 234 w 894"/>
              <a:gd name="T9" fmla="*/ 814 h 895"/>
              <a:gd name="T10" fmla="*/ 451 w 894"/>
              <a:gd name="T11" fmla="*/ 895 h 895"/>
              <a:gd name="T12" fmla="*/ 608 w 894"/>
              <a:gd name="T13" fmla="*/ 800 h 895"/>
              <a:gd name="T14" fmla="*/ 711 w 894"/>
              <a:gd name="T15" fmla="*/ 636 h 895"/>
              <a:gd name="T16" fmla="*/ 839 w 894"/>
              <a:gd name="T17" fmla="*/ 498 h 895"/>
              <a:gd name="T18" fmla="*/ 667 w 894"/>
              <a:gd name="T19" fmla="*/ 283 h 895"/>
              <a:gd name="T20" fmla="*/ 583 w 894"/>
              <a:gd name="T21" fmla="*/ 189 h 895"/>
              <a:gd name="T22" fmla="*/ 427 w 894"/>
              <a:gd name="T23" fmla="*/ 0 h 895"/>
              <a:gd name="T24" fmla="*/ 182 w 894"/>
              <a:gd name="T25" fmla="*/ 359 h 8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94" h="895">
                <a:moveTo>
                  <a:pt x="182" y="359"/>
                </a:moveTo>
                <a:cubicBezTo>
                  <a:pt x="144" y="489"/>
                  <a:pt x="197" y="522"/>
                  <a:pt x="102" y="613"/>
                </a:cubicBezTo>
                <a:cubicBezTo>
                  <a:pt x="33" y="681"/>
                  <a:pt x="56" y="617"/>
                  <a:pt x="27" y="720"/>
                </a:cubicBezTo>
                <a:cubicBezTo>
                  <a:pt x="19" y="750"/>
                  <a:pt x="4" y="844"/>
                  <a:pt x="0" y="879"/>
                </a:cubicBezTo>
                <a:cubicBezTo>
                  <a:pt x="186" y="880"/>
                  <a:pt x="117" y="827"/>
                  <a:pt x="234" y="814"/>
                </a:cubicBezTo>
                <a:cubicBezTo>
                  <a:pt x="344" y="802"/>
                  <a:pt x="358" y="862"/>
                  <a:pt x="451" y="895"/>
                </a:cubicBezTo>
                <a:lnTo>
                  <a:pt x="608" y="800"/>
                </a:lnTo>
                <a:cubicBezTo>
                  <a:pt x="632" y="775"/>
                  <a:pt x="662" y="684"/>
                  <a:pt x="711" y="636"/>
                </a:cubicBezTo>
                <a:cubicBezTo>
                  <a:pt x="779" y="570"/>
                  <a:pt x="810" y="608"/>
                  <a:pt x="839" y="498"/>
                </a:cubicBezTo>
                <a:cubicBezTo>
                  <a:pt x="894" y="293"/>
                  <a:pt x="688" y="294"/>
                  <a:pt x="667" y="283"/>
                </a:cubicBezTo>
                <a:cubicBezTo>
                  <a:pt x="599" y="250"/>
                  <a:pt x="647" y="261"/>
                  <a:pt x="583" y="189"/>
                </a:cubicBezTo>
                <a:lnTo>
                  <a:pt x="427" y="0"/>
                </a:lnTo>
                <a:cubicBezTo>
                  <a:pt x="498" y="241"/>
                  <a:pt x="365" y="293"/>
                  <a:pt x="182" y="359"/>
                </a:cubicBezTo>
                <a:close/>
              </a:path>
            </a:pathLst>
          </a:custGeom>
          <a:solidFill>
            <a:srgbClr val="D9E1F2"/>
          </a:solidFill>
          <a:ln w="9525">
            <a:solidFill>
              <a:srgbClr val="000000"/>
            </a:solidFill>
            <a:round/>
            <a:headEnd/>
            <a:tailEnd/>
          </a:ln>
        </xdr:spPr>
      </xdr:sp>
      <xdr:sp macro="[0]!seleccionarEstado" textlink="">
        <xdr:nvSpPr>
          <xdr:cNvPr id="43" name="Alcalá">
            <a:extLst>
              <a:ext uri="{FF2B5EF4-FFF2-40B4-BE49-F238E27FC236}">
                <a16:creationId xmlns:a16="http://schemas.microsoft.com/office/drawing/2014/main" id="{AE4DC951-6F69-4412-8D84-6A9DC805CADB}"/>
              </a:ext>
            </a:extLst>
          </xdr:cNvPr>
          <xdr:cNvSpPr>
            <a:spLocks/>
          </xdr:cNvSpPr>
        </xdr:nvSpPr>
        <xdr:spPr bwMode="auto">
          <a:xfrm>
            <a:off x="11268075" y="1762125"/>
            <a:ext cx="514350" cy="257175"/>
          </a:xfrm>
          <a:custGeom>
            <a:avLst/>
            <a:gdLst>
              <a:gd name="T0" fmla="*/ 0 w 1239"/>
              <a:gd name="T1" fmla="*/ 95 h 622"/>
              <a:gd name="T2" fmla="*/ 258 w 1239"/>
              <a:gd name="T3" fmla="*/ 418 h 622"/>
              <a:gd name="T4" fmla="*/ 797 w 1239"/>
              <a:gd name="T5" fmla="*/ 488 h 622"/>
              <a:gd name="T6" fmla="*/ 1236 w 1239"/>
              <a:gd name="T7" fmla="*/ 361 h 622"/>
              <a:gd name="T8" fmla="*/ 359 w 1239"/>
              <a:gd name="T9" fmla="*/ 151 h 622"/>
              <a:gd name="T10" fmla="*/ 112 w 1239"/>
              <a:gd name="T11" fmla="*/ 12 h 622"/>
              <a:gd name="T12" fmla="*/ 64 w 1239"/>
              <a:gd name="T13" fmla="*/ 43 h 622"/>
              <a:gd name="T14" fmla="*/ 0 w 1239"/>
              <a:gd name="T15" fmla="*/ 95 h 62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239" h="622">
                <a:moveTo>
                  <a:pt x="0" y="95"/>
                </a:moveTo>
                <a:cubicBezTo>
                  <a:pt x="16" y="423"/>
                  <a:pt x="245" y="0"/>
                  <a:pt x="258" y="418"/>
                </a:cubicBezTo>
                <a:cubicBezTo>
                  <a:pt x="463" y="402"/>
                  <a:pt x="659" y="494"/>
                  <a:pt x="797" y="488"/>
                </a:cubicBezTo>
                <a:cubicBezTo>
                  <a:pt x="1122" y="474"/>
                  <a:pt x="1239" y="622"/>
                  <a:pt x="1236" y="361"/>
                </a:cubicBezTo>
                <a:cubicBezTo>
                  <a:pt x="522" y="272"/>
                  <a:pt x="886" y="205"/>
                  <a:pt x="359" y="151"/>
                </a:cubicBezTo>
                <a:cubicBezTo>
                  <a:pt x="143" y="129"/>
                  <a:pt x="181" y="56"/>
                  <a:pt x="112" y="12"/>
                </a:cubicBezTo>
                <a:cubicBezTo>
                  <a:pt x="92" y="27"/>
                  <a:pt x="85" y="28"/>
                  <a:pt x="64" y="43"/>
                </a:cubicBezTo>
                <a:lnTo>
                  <a:pt x="0" y="95"/>
                </a:lnTo>
                <a:close/>
              </a:path>
            </a:pathLst>
          </a:custGeom>
          <a:solidFill>
            <a:srgbClr val="D9E1F2"/>
          </a:solidFill>
          <a:ln w="9525">
            <a:solidFill>
              <a:srgbClr val="000000"/>
            </a:solidFill>
            <a:round/>
            <a:headEnd/>
            <a:tailEnd/>
          </a:ln>
        </xdr:spPr>
      </xdr:sp>
      <xdr:sp macro="[0]!seleccionarEstado" textlink="">
        <xdr:nvSpPr>
          <xdr:cNvPr id="44" name="Ulloa">
            <a:extLst>
              <a:ext uri="{FF2B5EF4-FFF2-40B4-BE49-F238E27FC236}">
                <a16:creationId xmlns:a16="http://schemas.microsoft.com/office/drawing/2014/main" id="{E28E72D2-160B-481E-9FD2-CEC7B8E5A9C4}"/>
              </a:ext>
            </a:extLst>
          </xdr:cNvPr>
          <xdr:cNvSpPr>
            <a:spLocks/>
          </xdr:cNvSpPr>
        </xdr:nvSpPr>
        <xdr:spPr bwMode="auto">
          <a:xfrm>
            <a:off x="11258550" y="1695450"/>
            <a:ext cx="523875" cy="190500"/>
          </a:xfrm>
          <a:custGeom>
            <a:avLst/>
            <a:gdLst>
              <a:gd name="T0" fmla="*/ 0 w 1253"/>
              <a:gd name="T1" fmla="*/ 74 h 451"/>
              <a:gd name="T2" fmla="*/ 144 w 1253"/>
              <a:gd name="T3" fmla="*/ 108 h 451"/>
              <a:gd name="T4" fmla="*/ 263 w 1253"/>
              <a:gd name="T5" fmla="*/ 219 h 451"/>
              <a:gd name="T6" fmla="*/ 1206 w 1253"/>
              <a:gd name="T7" fmla="*/ 451 h 451"/>
              <a:gd name="T8" fmla="*/ 1059 w 1253"/>
              <a:gd name="T9" fmla="*/ 259 h 451"/>
              <a:gd name="T10" fmla="*/ 705 w 1253"/>
              <a:gd name="T11" fmla="*/ 182 h 451"/>
              <a:gd name="T12" fmla="*/ 465 w 1253"/>
              <a:gd name="T13" fmla="*/ 169 h 451"/>
              <a:gd name="T14" fmla="*/ 361 w 1253"/>
              <a:gd name="T15" fmla="*/ 83 h 451"/>
              <a:gd name="T16" fmla="*/ 209 w 1253"/>
              <a:gd name="T17" fmla="*/ 0 h 451"/>
              <a:gd name="T18" fmla="*/ 62 w 1253"/>
              <a:gd name="T19" fmla="*/ 69 h 451"/>
              <a:gd name="T20" fmla="*/ 0 w 1253"/>
              <a:gd name="T21" fmla="*/ 74 h 4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53" h="451">
                <a:moveTo>
                  <a:pt x="0" y="74"/>
                </a:moveTo>
                <a:cubicBezTo>
                  <a:pt x="20" y="243"/>
                  <a:pt x="7" y="109"/>
                  <a:pt x="144" y="108"/>
                </a:cubicBezTo>
                <a:cubicBezTo>
                  <a:pt x="221" y="107"/>
                  <a:pt x="224" y="158"/>
                  <a:pt x="263" y="219"/>
                </a:cubicBezTo>
                <a:cubicBezTo>
                  <a:pt x="943" y="284"/>
                  <a:pt x="637" y="387"/>
                  <a:pt x="1206" y="451"/>
                </a:cubicBezTo>
                <a:cubicBezTo>
                  <a:pt x="1253" y="73"/>
                  <a:pt x="1161" y="235"/>
                  <a:pt x="1059" y="259"/>
                </a:cubicBezTo>
                <a:cubicBezTo>
                  <a:pt x="914" y="294"/>
                  <a:pt x="765" y="200"/>
                  <a:pt x="705" y="182"/>
                </a:cubicBezTo>
                <a:cubicBezTo>
                  <a:pt x="640" y="162"/>
                  <a:pt x="542" y="174"/>
                  <a:pt x="465" y="169"/>
                </a:cubicBezTo>
                <a:cubicBezTo>
                  <a:pt x="398" y="72"/>
                  <a:pt x="467" y="113"/>
                  <a:pt x="361" y="83"/>
                </a:cubicBezTo>
                <a:cubicBezTo>
                  <a:pt x="209" y="39"/>
                  <a:pt x="325" y="81"/>
                  <a:pt x="209" y="0"/>
                </a:cubicBezTo>
                <a:cubicBezTo>
                  <a:pt x="96" y="42"/>
                  <a:pt x="198" y="55"/>
                  <a:pt x="62" y="69"/>
                </a:cubicBezTo>
                <a:lnTo>
                  <a:pt x="0" y="74"/>
                </a:lnTo>
                <a:close/>
              </a:path>
            </a:pathLst>
          </a:custGeom>
          <a:solidFill>
            <a:srgbClr val="D9E1F2"/>
          </a:solidFill>
          <a:ln w="9525">
            <a:solidFill>
              <a:srgbClr val="000000"/>
            </a:solidFill>
            <a:round/>
            <a:headEnd/>
            <a:tailEnd/>
          </a:ln>
        </xdr:spPr>
      </xdr:sp>
    </xdr:grpSp>
    <xdr:clientData/>
  </xdr:twoCellAnchor>
  <xdr:twoCellAnchor>
    <xdr:from>
      <xdr:col>18</xdr:col>
      <xdr:colOff>412750</xdr:colOff>
      <xdr:row>0</xdr:row>
      <xdr:rowOff>63499</xdr:rowOff>
    </xdr:from>
    <xdr:to>
      <xdr:col>23</xdr:col>
      <xdr:colOff>666750</xdr:colOff>
      <xdr:row>10</xdr:row>
      <xdr:rowOff>63500</xdr:rowOff>
    </xdr:to>
    <xdr:sp macro="" textlink="">
      <xdr:nvSpPr>
        <xdr:cNvPr id="46" name="Rectángulo: esquinas redondeadas 45">
          <a:extLst>
            <a:ext uri="{FF2B5EF4-FFF2-40B4-BE49-F238E27FC236}">
              <a16:creationId xmlns:a16="http://schemas.microsoft.com/office/drawing/2014/main" id="{14486B66-CCDD-4B0F-9D8B-A851BD33DB79}"/>
            </a:ext>
          </a:extLst>
        </xdr:cNvPr>
        <xdr:cNvSpPr/>
      </xdr:nvSpPr>
      <xdr:spPr>
        <a:xfrm>
          <a:off x="15192375" y="63499"/>
          <a:ext cx="4064000" cy="2047876"/>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600" b="0" i="0" u="none" strike="noStrike" baseline="0">
            <a:solidFill>
              <a:srgbClr val="002060"/>
            </a:solidFill>
            <a:latin typeface="+mn-lt"/>
            <a:ea typeface="+mn-ea"/>
            <a:cs typeface="+mn-cs"/>
          </a:endParaRPr>
        </a:p>
        <a:p>
          <a:pPr algn="ctr"/>
          <a:r>
            <a:rPr lang="es-CO" sz="1600" b="1" i="0" u="none" strike="noStrike" baseline="0">
              <a:solidFill>
                <a:srgbClr val="002060"/>
              </a:solidFill>
              <a:latin typeface="Arial" panose="020B0604020202020204" pitchFamily="34" charset="0"/>
              <a:ea typeface="+mn-ea"/>
              <a:cs typeface="Arial" panose="020B0604020202020204" pitchFamily="34" charset="0"/>
            </a:rPr>
            <a:t>Objetivo : Verificar el cumplimiento de los requerimientos establecidos en la normativa de Transparencia       (ley 1712 de 2014 y resolución 3564), seccion de transparencia activa</a:t>
          </a:r>
          <a:endParaRPr lang="es-CO" sz="1600">
            <a:solidFill>
              <a:srgbClr val="002060"/>
            </a:solidFill>
            <a:latin typeface="Arial" panose="020B0604020202020204" pitchFamily="34" charset="0"/>
            <a:cs typeface="Arial" panose="020B0604020202020204" pitchFamily="34" charset="0"/>
          </a:endParaRPr>
        </a:p>
      </xdr:txBody>
    </xdr:sp>
    <xdr:clientData/>
  </xdr:twoCellAnchor>
  <xdr:twoCellAnchor>
    <xdr:from>
      <xdr:col>7</xdr:col>
      <xdr:colOff>460375</xdr:colOff>
      <xdr:row>0</xdr:row>
      <xdr:rowOff>0</xdr:rowOff>
    </xdr:from>
    <xdr:to>
      <xdr:col>18</xdr:col>
      <xdr:colOff>317500</xdr:colOff>
      <xdr:row>6</xdr:row>
      <xdr:rowOff>127000</xdr:rowOff>
    </xdr:to>
    <xdr:sp macro="" textlink="">
      <xdr:nvSpPr>
        <xdr:cNvPr id="47" name="Rectángulo: esquinas redondeadas 46">
          <a:extLst>
            <a:ext uri="{FF2B5EF4-FFF2-40B4-BE49-F238E27FC236}">
              <a16:creationId xmlns:a16="http://schemas.microsoft.com/office/drawing/2014/main" id="{367C44D1-CFBB-4C22-B796-BC5ADF1029D6}"/>
            </a:ext>
          </a:extLst>
        </xdr:cNvPr>
        <xdr:cNvSpPr/>
      </xdr:nvSpPr>
      <xdr:spPr>
        <a:xfrm>
          <a:off x="5794375" y="0"/>
          <a:ext cx="8239125" cy="1270000"/>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3200" b="1" i="0" u="none" strike="noStrike" baseline="0">
              <a:solidFill>
                <a:schemeClr val="bg1"/>
              </a:solidFill>
              <a:latin typeface="Arial" panose="020B0604020202020204" pitchFamily="34" charset="0"/>
              <a:ea typeface="+mn-ea"/>
              <a:cs typeface="Arial" panose="020B0604020202020204" pitchFamily="34" charset="0"/>
            </a:rPr>
            <a:t>Cumplimiento de Ley 1712 de 2014                       ( Transparencia activa )</a:t>
          </a:r>
          <a:endParaRPr lang="es-CO" sz="32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508000</xdr:colOff>
      <xdr:row>9</xdr:row>
      <xdr:rowOff>142875</xdr:rowOff>
    </xdr:from>
    <xdr:to>
      <xdr:col>18</xdr:col>
      <xdr:colOff>333374</xdr:colOff>
      <xdr:row>33</xdr:row>
      <xdr:rowOff>157162</xdr:rowOff>
    </xdr:to>
    <xdr:graphicFrame macro="">
      <xdr:nvGraphicFramePr>
        <xdr:cNvPr id="50" name="Gráfico 49">
          <a:extLst>
            <a:ext uri="{FF2B5EF4-FFF2-40B4-BE49-F238E27FC236}">
              <a16:creationId xmlns:a16="http://schemas.microsoft.com/office/drawing/2014/main" id="{E6B10031-406D-420C-AC3C-3834654E33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412750</xdr:colOff>
      <xdr:row>11</xdr:row>
      <xdr:rowOff>17462</xdr:rowOff>
    </xdr:from>
    <xdr:to>
      <xdr:col>23</xdr:col>
      <xdr:colOff>619125</xdr:colOff>
      <xdr:row>33</xdr:row>
      <xdr:rowOff>158750</xdr:rowOff>
    </xdr:to>
    <xdr:graphicFrame macro="">
      <xdr:nvGraphicFramePr>
        <xdr:cNvPr id="52" name="Gráfico 51">
          <a:extLst>
            <a:ext uri="{FF2B5EF4-FFF2-40B4-BE49-F238E27FC236}">
              <a16:creationId xmlns:a16="http://schemas.microsoft.com/office/drawing/2014/main" id="{C3014585-466A-41EF-BB05-D3BB02EF5B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444501</xdr:colOff>
      <xdr:row>17</xdr:row>
      <xdr:rowOff>158748</xdr:rowOff>
    </xdr:from>
    <xdr:to>
      <xdr:col>22</xdr:col>
      <xdr:colOff>539751</xdr:colOff>
      <xdr:row>29</xdr:row>
      <xdr:rowOff>127000</xdr:rowOff>
    </xdr:to>
    <xdr:sp macro="" textlink="$T$40">
      <xdr:nvSpPr>
        <xdr:cNvPr id="53" name="Diagrama de flujo: conector 52">
          <a:extLst>
            <a:ext uri="{FF2B5EF4-FFF2-40B4-BE49-F238E27FC236}">
              <a16:creationId xmlns:a16="http://schemas.microsoft.com/office/drawing/2014/main" id="{F2E42A02-0813-4CD4-9F87-F14DA85B4552}"/>
            </a:ext>
          </a:extLst>
        </xdr:cNvPr>
        <xdr:cNvSpPr/>
      </xdr:nvSpPr>
      <xdr:spPr>
        <a:xfrm>
          <a:off x="15986126" y="3540123"/>
          <a:ext cx="2381250" cy="2397127"/>
        </a:xfrm>
        <a:prstGeom prst="flowChartConnector">
          <a:avLst/>
        </a:prstGeom>
        <a:solidFill>
          <a:schemeClr val="accent1">
            <a:lumMod val="20000"/>
            <a:lumOff val="80000"/>
          </a:schemeClr>
        </a:solidFill>
        <a:ln w="571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986696CC-D5F7-4B3B-BEEB-D2A572D9FB15}" type="TxLink">
            <a:rPr lang="en-US" sz="4800" b="1" i="0" u="none" strike="noStrike">
              <a:solidFill>
                <a:schemeClr val="accent1">
                  <a:lumMod val="50000"/>
                </a:schemeClr>
              </a:solidFill>
              <a:latin typeface="Arial" panose="020B0604020202020204" pitchFamily="34" charset="0"/>
              <a:cs typeface="Arial" panose="020B0604020202020204" pitchFamily="34" charset="0"/>
            </a:rPr>
            <a:pPr algn="ctr"/>
            <a:t>81%</a:t>
          </a:fld>
          <a:endParaRPr lang="es-CO" sz="4800" b="1">
            <a:solidFill>
              <a:schemeClr val="accent1">
                <a:lumMod val="50000"/>
              </a:schemeClr>
            </a:solidFill>
            <a:latin typeface="Arial" panose="020B0604020202020204" pitchFamily="34" charset="0"/>
            <a:cs typeface="Arial" panose="020B0604020202020204" pitchFamily="34" charset="0"/>
          </a:endParaRPr>
        </a:p>
      </xdr:txBody>
    </xdr:sp>
    <xdr:clientData/>
  </xdr:twoCellAnchor>
  <xdr:twoCellAnchor editAs="oneCell">
    <xdr:from>
      <xdr:col>1</xdr:col>
      <xdr:colOff>31751</xdr:colOff>
      <xdr:row>36</xdr:row>
      <xdr:rowOff>15875</xdr:rowOff>
    </xdr:from>
    <xdr:to>
      <xdr:col>10</xdr:col>
      <xdr:colOff>762001</xdr:colOff>
      <xdr:row>45</xdr:row>
      <xdr:rowOff>154595</xdr:rowOff>
    </xdr:to>
    <xdr:pic>
      <xdr:nvPicPr>
        <xdr:cNvPr id="55" name="Imagen 54">
          <a:extLst>
            <a:ext uri="{FF2B5EF4-FFF2-40B4-BE49-F238E27FC236}">
              <a16:creationId xmlns:a16="http://schemas.microsoft.com/office/drawing/2014/main" id="{34AE6193-A7A5-48ED-A23A-4479994AB70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3751" y="7588250"/>
          <a:ext cx="7588250" cy="2916845"/>
        </a:xfrm>
        <a:prstGeom prst="rect">
          <a:avLst/>
        </a:prstGeom>
      </xdr:spPr>
    </xdr:pic>
    <xdr:clientData/>
  </xdr:twoCellAnchor>
  <xdr:twoCellAnchor editAs="oneCell">
    <xdr:from>
      <xdr:col>10</xdr:col>
      <xdr:colOff>841375</xdr:colOff>
      <xdr:row>36</xdr:row>
      <xdr:rowOff>127000</xdr:rowOff>
    </xdr:from>
    <xdr:to>
      <xdr:col>22</xdr:col>
      <xdr:colOff>692150</xdr:colOff>
      <xdr:row>45</xdr:row>
      <xdr:rowOff>112262</xdr:rowOff>
    </xdr:to>
    <xdr:pic>
      <xdr:nvPicPr>
        <xdr:cNvPr id="57" name="Imagen 56">
          <a:extLst>
            <a:ext uri="{FF2B5EF4-FFF2-40B4-BE49-F238E27FC236}">
              <a16:creationId xmlns:a16="http://schemas.microsoft.com/office/drawing/2014/main" id="{1DCF9715-076E-414A-92AB-9690DF62D20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461375" y="7699375"/>
          <a:ext cx="10058400" cy="2763387"/>
        </a:xfrm>
        <a:prstGeom prst="rect">
          <a:avLst/>
        </a:prstGeom>
      </xdr:spPr>
    </xdr:pic>
    <xdr:clientData/>
  </xdr:twoCellAnchor>
  <xdr:twoCellAnchor>
    <xdr:from>
      <xdr:col>0</xdr:col>
      <xdr:colOff>603250</xdr:colOff>
      <xdr:row>2</xdr:row>
      <xdr:rowOff>95249</xdr:rowOff>
    </xdr:from>
    <xdr:to>
      <xdr:col>2</xdr:col>
      <xdr:colOff>650875</xdr:colOff>
      <xdr:row>6</xdr:row>
      <xdr:rowOff>79374</xdr:rowOff>
    </xdr:to>
    <xdr:sp macro="" textlink="">
      <xdr:nvSpPr>
        <xdr:cNvPr id="48" name="CuadroTexto 47">
          <a:extLst>
            <a:ext uri="{FF2B5EF4-FFF2-40B4-BE49-F238E27FC236}">
              <a16:creationId xmlns:a16="http://schemas.microsoft.com/office/drawing/2014/main" id="{5091FEF0-3C69-42BA-8348-C74B227DD134}"/>
            </a:ext>
          </a:extLst>
        </xdr:cNvPr>
        <xdr:cNvSpPr txBox="1"/>
      </xdr:nvSpPr>
      <xdr:spPr>
        <a:xfrm>
          <a:off x="603250" y="476249"/>
          <a:ext cx="1571625" cy="74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a:t>Seleccione el Municipio</a:t>
          </a:r>
          <a:r>
            <a:rPr lang="es-CO" sz="1800" baseline="0"/>
            <a:t> </a:t>
          </a:r>
          <a:endParaRPr lang="es-CO" sz="1800"/>
        </a:p>
      </xdr:txBody>
    </xdr:sp>
    <xdr:clientData/>
  </xdr:twoCellAnchor>
  <xdr:twoCellAnchor>
    <xdr:from>
      <xdr:col>2</xdr:col>
      <xdr:colOff>254000</xdr:colOff>
      <xdr:row>7</xdr:row>
      <xdr:rowOff>47625</xdr:rowOff>
    </xdr:from>
    <xdr:to>
      <xdr:col>3</xdr:col>
      <xdr:colOff>381000</xdr:colOff>
      <xdr:row>11</xdr:row>
      <xdr:rowOff>63500</xdr:rowOff>
    </xdr:to>
    <xdr:cxnSp macro="">
      <xdr:nvCxnSpPr>
        <xdr:cNvPr id="51" name="Conector recto de flecha 50">
          <a:extLst>
            <a:ext uri="{FF2B5EF4-FFF2-40B4-BE49-F238E27FC236}">
              <a16:creationId xmlns:a16="http://schemas.microsoft.com/office/drawing/2014/main" id="{30A58CA7-2DD5-4AD2-A73A-B2AF9BFE26AE}"/>
            </a:ext>
          </a:extLst>
        </xdr:cNvPr>
        <xdr:cNvCxnSpPr/>
      </xdr:nvCxnSpPr>
      <xdr:spPr>
        <a:xfrm>
          <a:off x="1778000" y="1381125"/>
          <a:ext cx="889000" cy="920750"/>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51</xdr:col>
      <xdr:colOff>666750</xdr:colOff>
      <xdr:row>6</xdr:row>
      <xdr:rowOff>200023</xdr:rowOff>
    </xdr:from>
    <xdr:to>
      <xdr:col>57</xdr:col>
      <xdr:colOff>666750</xdr:colOff>
      <xdr:row>9</xdr:row>
      <xdr:rowOff>1863723</xdr:rowOff>
    </xdr:to>
    <xdr:graphicFrame macro="">
      <xdr:nvGraphicFramePr>
        <xdr:cNvPr id="3" name="Gráfico 2">
          <a:extLst>
            <a:ext uri="{FF2B5EF4-FFF2-40B4-BE49-F238E27FC236}">
              <a16:creationId xmlns:a16="http://schemas.microsoft.com/office/drawing/2014/main" id="{42E5BE19-2367-4356-9E43-835F35961C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6DB22-0A22-47BF-A8EC-03B24BC251D8}">
  <sheetPr codeName="Shtdashboard"/>
  <dimension ref="A1:Y48"/>
  <sheetViews>
    <sheetView showGridLines="0" tabSelected="1" zoomScale="60" zoomScaleNormal="60" workbookViewId="0">
      <selection activeCell="Z8" sqref="Z8"/>
    </sheetView>
  </sheetViews>
  <sheetFormatPr baseColWidth="10" defaultRowHeight="15" x14ac:dyDescent="0.25"/>
  <cols>
    <col min="4" max="4" width="11.42578125" customWidth="1"/>
    <col min="11" max="11" width="19.7109375" customWidth="1"/>
    <col min="12" max="12" width="19" customWidth="1"/>
  </cols>
  <sheetData>
    <row r="1" spans="9:25" x14ac:dyDescent="0.25">
      <c r="Y1" s="93"/>
    </row>
    <row r="2" spans="9:25" x14ac:dyDescent="0.25">
      <c r="Y2" s="93"/>
    </row>
    <row r="3" spans="9:25" x14ac:dyDescent="0.25">
      <c r="Y3" s="93"/>
    </row>
    <row r="4" spans="9:25" x14ac:dyDescent="0.25">
      <c r="Y4" s="93"/>
    </row>
    <row r="5" spans="9:25" x14ac:dyDescent="0.25">
      <c r="Y5" s="93"/>
    </row>
    <row r="6" spans="9:25" x14ac:dyDescent="0.25">
      <c r="Y6" s="93"/>
    </row>
    <row r="7" spans="9:25" x14ac:dyDescent="0.25">
      <c r="Y7" s="93"/>
    </row>
    <row r="8" spans="9:25" ht="26.25" x14ac:dyDescent="0.4">
      <c r="I8" s="98" t="s">
        <v>83</v>
      </c>
      <c r="J8" s="98"/>
      <c r="K8" s="99" t="str">
        <f>+selec</f>
        <v>Restrepo</v>
      </c>
      <c r="L8" s="99"/>
      <c r="N8" s="98" t="s">
        <v>183</v>
      </c>
      <c r="O8" s="98"/>
      <c r="P8" s="100" t="str">
        <f>+VLOOKUP(selec,datos!$AP$48:$BF$90,2,FALSE)</f>
        <v xml:space="preserve">centro </v>
      </c>
      <c r="Q8" s="100"/>
      <c r="Y8" s="93"/>
    </row>
    <row r="9" spans="9:25" x14ac:dyDescent="0.25">
      <c r="Y9" s="93"/>
    </row>
    <row r="10" spans="9:25" x14ac:dyDescent="0.25">
      <c r="Y10" s="93"/>
    </row>
    <row r="11" spans="9:25" x14ac:dyDescent="0.25">
      <c r="Y11" s="93"/>
    </row>
    <row r="12" spans="9:25" x14ac:dyDescent="0.25">
      <c r="Y12" s="93"/>
    </row>
    <row r="13" spans="9:25" x14ac:dyDescent="0.25">
      <c r="Y13" s="93"/>
    </row>
    <row r="14" spans="9:25" x14ac:dyDescent="0.25">
      <c r="Y14" s="93"/>
    </row>
    <row r="15" spans="9:25" x14ac:dyDescent="0.25">
      <c r="Y15" s="93"/>
    </row>
    <row r="16" spans="9:25" x14ac:dyDescent="0.25">
      <c r="Y16" s="93"/>
    </row>
    <row r="17" spans="1:25" x14ac:dyDescent="0.25">
      <c r="Y17" s="93"/>
    </row>
    <row r="18" spans="1:25" x14ac:dyDescent="0.25">
      <c r="Y18" s="93"/>
    </row>
    <row r="19" spans="1:25" x14ac:dyDescent="0.25">
      <c r="Y19" s="93"/>
    </row>
    <row r="20" spans="1:25" x14ac:dyDescent="0.25">
      <c r="Y20" s="93"/>
    </row>
    <row r="21" spans="1:25" x14ac:dyDescent="0.25">
      <c r="Y21" s="93"/>
    </row>
    <row r="22" spans="1:25" x14ac:dyDescent="0.25">
      <c r="Y22" s="93"/>
    </row>
    <row r="23" spans="1:25" x14ac:dyDescent="0.25">
      <c r="Y23" s="93"/>
    </row>
    <row r="24" spans="1:25" x14ac:dyDescent="0.25">
      <c r="Y24" s="93"/>
    </row>
    <row r="25" spans="1:25" x14ac:dyDescent="0.25">
      <c r="Y25" s="93"/>
    </row>
    <row r="26" spans="1:25" x14ac:dyDescent="0.25">
      <c r="Y26" s="93"/>
    </row>
    <row r="27" spans="1:25" x14ac:dyDescent="0.25">
      <c r="Y27" s="93"/>
    </row>
    <row r="28" spans="1:25" x14ac:dyDescent="0.25">
      <c r="Y28" s="93"/>
    </row>
    <row r="29" spans="1:25" ht="26.25" x14ac:dyDescent="0.4">
      <c r="A29" s="94" t="s">
        <v>187</v>
      </c>
      <c r="B29" s="94"/>
      <c r="C29" s="94"/>
      <c r="D29" s="94"/>
      <c r="E29" s="95">
        <f>+S40</f>
        <v>12816</v>
      </c>
      <c r="F29" s="95"/>
      <c r="Y29" s="93"/>
    </row>
    <row r="30" spans="1:25" ht="26.25" x14ac:dyDescent="0.4">
      <c r="A30" s="94" t="s">
        <v>186</v>
      </c>
      <c r="B30" s="94"/>
      <c r="C30" s="94"/>
      <c r="D30" s="94"/>
      <c r="E30" s="96">
        <f>+datos!BD91</f>
        <v>0.63315060468631912</v>
      </c>
      <c r="F30" s="96"/>
      <c r="Y30" s="93"/>
    </row>
    <row r="31" spans="1:25" ht="26.25" x14ac:dyDescent="0.4">
      <c r="A31" s="94" t="s">
        <v>185</v>
      </c>
      <c r="B31" s="94"/>
      <c r="C31" s="94"/>
      <c r="D31" s="94"/>
      <c r="E31" s="96">
        <f>+VLOOKUP(P8,$B$43:$C$45,2,FALSE)</f>
        <v>0.63874659863945571</v>
      </c>
      <c r="F31" s="96"/>
      <c r="Y31" s="93"/>
    </row>
    <row r="32" spans="1:25" ht="26.25" x14ac:dyDescent="0.4">
      <c r="A32" s="94" t="s">
        <v>1</v>
      </c>
      <c r="B32" s="94"/>
      <c r="C32" s="94"/>
      <c r="D32" s="94"/>
      <c r="E32" s="97">
        <f>+VLOOKUP(selec,datos!$AP$48:$BF$90,(MATCH(dashboard!A32,datos!$AP$48:$BF$48,0)),FALSE)</f>
        <v>6</v>
      </c>
      <c r="F32" s="97"/>
      <c r="Y32" s="93"/>
    </row>
    <row r="33" spans="1:25" x14ac:dyDescent="0.25">
      <c r="Y33" s="93"/>
    </row>
    <row r="34" spans="1:25" x14ac:dyDescent="0.25">
      <c r="Y34" s="93"/>
    </row>
    <row r="35" spans="1:25" x14ac:dyDescent="0.25">
      <c r="Y35" s="93"/>
    </row>
    <row r="36" spans="1:25" x14ac:dyDescent="0.25">
      <c r="Y36" s="93"/>
    </row>
    <row r="37" spans="1:25" s="93" customFormat="1" x14ac:dyDescent="0.25"/>
    <row r="38" spans="1:25" x14ac:dyDescent="0.25">
      <c r="A38" s="93"/>
      <c r="X38" s="93"/>
      <c r="Y38" s="93"/>
    </row>
    <row r="39" spans="1:25" ht="99.75" x14ac:dyDescent="0.25">
      <c r="A39" s="93"/>
      <c r="I39" s="87" t="s">
        <v>85</v>
      </c>
      <c r="J39" s="87" t="s">
        <v>86</v>
      </c>
      <c r="K39" s="87" t="s">
        <v>87</v>
      </c>
      <c r="L39" s="87" t="s">
        <v>88</v>
      </c>
      <c r="M39" s="87" t="s">
        <v>89</v>
      </c>
      <c r="N39" s="87" t="s">
        <v>90</v>
      </c>
      <c r="O39" s="87" t="s">
        <v>91</v>
      </c>
      <c r="P39" s="87" t="s">
        <v>92</v>
      </c>
      <c r="Q39" s="87" t="s">
        <v>93</v>
      </c>
      <c r="R39" s="87" t="s">
        <v>94</v>
      </c>
      <c r="S39" s="88" t="s">
        <v>182</v>
      </c>
      <c r="T39" s="87" t="s">
        <v>95</v>
      </c>
      <c r="U39" s="88" t="s">
        <v>184</v>
      </c>
      <c r="X39" s="93"/>
      <c r="Y39" s="93"/>
    </row>
    <row r="40" spans="1:25" x14ac:dyDescent="0.25">
      <c r="A40" s="93"/>
      <c r="I40" s="89">
        <f>+VLOOKUP(selec,datos!$AP$48:$BF$90,(MATCH(dashboard!I39,datos!$AP$48:$BF$48,0)),FALSE)</f>
        <v>1</v>
      </c>
      <c r="J40" s="89">
        <f>+VLOOKUP(selec,datos!$AP$48:$BF$90,(MATCH(dashboard!J39,datos!$AP$48:$BF$48,0)),FALSE)</f>
        <v>0.7</v>
      </c>
      <c r="K40" s="89">
        <f>+VLOOKUP(selec,datos!$AP$48:$BF$90,(MATCH(dashboard!K39,datos!$AP$48:$BF$48,0)),FALSE)</f>
        <v>0.95</v>
      </c>
      <c r="L40" s="89">
        <f>+VLOOKUP(selec,datos!$AP$48:$BF$90,(MATCH(dashboard!L39,datos!$AP$48:$BF$48,0)),FALSE)</f>
        <v>1</v>
      </c>
      <c r="M40" s="89">
        <f>+VLOOKUP(selec,datos!$AP$48:$BF$90,(MATCH(dashboard!M39,datos!$AP$48:$BF$48,0)),FALSE)</f>
        <v>1</v>
      </c>
      <c r="N40" s="89">
        <f>+VLOOKUP(selec,datos!$AP$48:$BF$90,(MATCH(dashboard!N39,datos!$AP$48:$BF$48,0)),FALSE)</f>
        <v>0.7</v>
      </c>
      <c r="O40" s="89">
        <f>+VLOOKUP(selec,datos!$AP$48:$BF$90,(MATCH(dashboard!O39,datos!$AP$48:$BF$48,0)),FALSE)</f>
        <v>0.9</v>
      </c>
      <c r="P40" s="89">
        <f>+VLOOKUP(selec,datos!$AP$48:$BF$90,(MATCH(dashboard!P39,datos!$AP$48:$BF$48,0)),FALSE)</f>
        <v>0.88</v>
      </c>
      <c r="Q40" s="89">
        <f>+VLOOKUP(selec,datos!$AP$48:$BF$90,(MATCH(dashboard!Q39,datos!$AP$48:$BF$48,0)),FALSE)</f>
        <v>1</v>
      </c>
      <c r="R40" s="89">
        <f>+VLOOKUP(selec,datos!$AP$48:$BF$90,(MATCH(dashboard!R39,datos!$AP$48:$BF$48,0)),FALSE)</f>
        <v>0.5</v>
      </c>
      <c r="S40" s="90">
        <f>+VLOOKUP(selec,datos!$AP$48:$BF$90,(MATCH(dashboard!S39,datos!$AP$48:$BF$48,0)),FALSE)</f>
        <v>12816</v>
      </c>
      <c r="T40" s="91">
        <f>+VLOOKUP(selec,datos!$AP$48:$BF$90,(MATCH(dashboard!T39,datos!$AP$48:$BF$48,0)),FALSE)</f>
        <v>0.81</v>
      </c>
      <c r="U40" s="91">
        <f>+VLOOKUP(selec,datos!$AP$48:$BF$90,(MATCH(dashboard!U39,datos!$AP$48:$BF$48,0)),FALSE)</f>
        <v>0.18999999999999995</v>
      </c>
      <c r="X40" s="93"/>
      <c r="Y40" s="93"/>
    </row>
    <row r="41" spans="1:25" x14ac:dyDescent="0.25">
      <c r="A41" s="93"/>
      <c r="I41" s="92"/>
      <c r="J41" s="92"/>
      <c r="K41" s="92"/>
      <c r="L41" s="92"/>
      <c r="M41" s="92"/>
      <c r="N41" s="92"/>
      <c r="O41" s="92"/>
      <c r="P41" s="92"/>
      <c r="Q41" s="92"/>
      <c r="R41" s="92"/>
      <c r="S41" s="92"/>
      <c r="T41" s="92"/>
      <c r="U41" s="92"/>
      <c r="X41" s="93"/>
      <c r="Y41" s="93"/>
    </row>
    <row r="42" spans="1:25" x14ac:dyDescent="0.25">
      <c r="A42" s="93"/>
      <c r="B42" s="86"/>
      <c r="C42" s="86"/>
      <c r="I42" s="92"/>
      <c r="J42" s="92"/>
      <c r="K42" s="92"/>
      <c r="L42" s="92"/>
      <c r="M42" s="92"/>
      <c r="N42" s="92"/>
      <c r="O42" s="92"/>
      <c r="P42" s="92"/>
      <c r="Q42" s="92"/>
      <c r="R42" s="92"/>
      <c r="S42" s="92"/>
      <c r="T42" s="92"/>
      <c r="U42" s="92"/>
      <c r="X42" s="93"/>
      <c r="Y42" s="93"/>
    </row>
    <row r="43" spans="1:25" x14ac:dyDescent="0.25">
      <c r="A43" s="93"/>
      <c r="B43" s="86" t="s">
        <v>29</v>
      </c>
      <c r="C43" s="86">
        <v>0.61867460317460321</v>
      </c>
      <c r="I43" s="92"/>
      <c r="J43" s="92"/>
      <c r="K43" s="92"/>
      <c r="L43" s="92"/>
      <c r="M43" s="92"/>
      <c r="N43" s="92"/>
      <c r="O43" s="92"/>
      <c r="P43" s="92"/>
      <c r="Q43" s="92"/>
      <c r="R43" s="92"/>
      <c r="S43" s="92"/>
      <c r="T43" s="92"/>
      <c r="U43" s="92"/>
      <c r="X43" s="93"/>
      <c r="Y43" s="93"/>
    </row>
    <row r="44" spans="1:25" x14ac:dyDescent="0.25">
      <c r="A44" s="93"/>
      <c r="B44" s="86" t="s">
        <v>31</v>
      </c>
      <c r="C44" s="86">
        <v>0.63874659863945571</v>
      </c>
      <c r="I44" s="92"/>
      <c r="J44" s="92"/>
      <c r="K44" s="92"/>
      <c r="L44" s="92"/>
      <c r="M44" s="92"/>
      <c r="N44" s="92"/>
      <c r="O44" s="92"/>
      <c r="P44" s="92"/>
      <c r="Q44" s="92"/>
      <c r="R44" s="92"/>
      <c r="S44" s="92"/>
      <c r="T44" s="92"/>
      <c r="U44" s="92"/>
      <c r="X44" s="93"/>
      <c r="Y44" s="93"/>
    </row>
    <row r="45" spans="1:25" x14ac:dyDescent="0.25">
      <c r="A45" s="93"/>
      <c r="B45" s="86" t="s">
        <v>43</v>
      </c>
      <c r="C45" s="86">
        <v>0.65237085137085138</v>
      </c>
      <c r="I45" s="92"/>
      <c r="J45" s="92"/>
      <c r="K45" s="92"/>
      <c r="L45" s="92"/>
      <c r="M45" s="92"/>
      <c r="N45" s="92"/>
      <c r="O45" s="92"/>
      <c r="P45" s="92"/>
      <c r="Q45" s="92"/>
      <c r="R45" s="92"/>
      <c r="S45" s="92"/>
      <c r="T45" s="92"/>
      <c r="U45" s="92"/>
      <c r="X45" s="93"/>
      <c r="Y45" s="93"/>
    </row>
    <row r="46" spans="1:25" x14ac:dyDescent="0.25">
      <c r="A46" s="93"/>
      <c r="X46" s="93"/>
      <c r="Y46" s="93"/>
    </row>
    <row r="47" spans="1:25" x14ac:dyDescent="0.25">
      <c r="A47" s="93"/>
      <c r="B47" s="93"/>
      <c r="C47" s="93"/>
      <c r="D47" s="93"/>
      <c r="E47" s="93"/>
      <c r="F47" s="93"/>
      <c r="G47" s="93"/>
      <c r="H47" s="93"/>
      <c r="I47" s="93"/>
      <c r="J47" s="93"/>
      <c r="K47" s="93"/>
      <c r="L47" s="93"/>
      <c r="M47" s="93"/>
      <c r="N47" s="93"/>
      <c r="O47" s="93"/>
      <c r="P47" s="93"/>
      <c r="Q47" s="93"/>
      <c r="R47" s="93"/>
      <c r="S47" s="93"/>
      <c r="T47" s="93"/>
      <c r="U47" s="93"/>
      <c r="V47" s="93"/>
      <c r="W47" s="93"/>
      <c r="X47" s="93"/>
      <c r="Y47" s="93"/>
    </row>
    <row r="48" spans="1:25" x14ac:dyDescent="0.25">
      <c r="A48" s="93"/>
      <c r="B48" s="93"/>
      <c r="C48" s="93"/>
      <c r="D48" s="93"/>
      <c r="E48" s="93"/>
      <c r="F48" s="93"/>
      <c r="G48" s="93"/>
      <c r="H48" s="93"/>
      <c r="I48" s="93"/>
      <c r="J48" s="93"/>
      <c r="K48" s="93"/>
      <c r="L48" s="93"/>
      <c r="M48" s="93"/>
      <c r="N48" s="93"/>
      <c r="O48" s="93"/>
      <c r="P48" s="93"/>
      <c r="Q48" s="93"/>
      <c r="R48" s="93"/>
      <c r="S48" s="93"/>
      <c r="T48" s="93"/>
      <c r="U48" s="93"/>
      <c r="V48" s="93"/>
      <c r="W48" s="93"/>
      <c r="X48" s="93"/>
      <c r="Y48" s="93"/>
    </row>
  </sheetData>
  <mergeCells count="12">
    <mergeCell ref="I8:J8"/>
    <mergeCell ref="K8:L8"/>
    <mergeCell ref="N8:O8"/>
    <mergeCell ref="P8:Q8"/>
    <mergeCell ref="A29:D29"/>
    <mergeCell ref="A31:D31"/>
    <mergeCell ref="A32:D32"/>
    <mergeCell ref="E29:F29"/>
    <mergeCell ref="E30:F30"/>
    <mergeCell ref="E31:F31"/>
    <mergeCell ref="E32:F32"/>
    <mergeCell ref="A30:D3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33151-479A-4867-990C-A823C42FD619}">
  <sheetPr codeName="Shtconfig"/>
  <dimension ref="A1:B2"/>
  <sheetViews>
    <sheetView workbookViewId="0">
      <selection activeCell="B2" sqref="B2"/>
    </sheetView>
  </sheetViews>
  <sheetFormatPr baseColWidth="10" defaultRowHeight="15" x14ac:dyDescent="0.25"/>
  <cols>
    <col min="1" max="1" width="19.42578125" customWidth="1"/>
  </cols>
  <sheetData>
    <row r="1" spans="1:2" x14ac:dyDescent="0.25">
      <c r="A1" t="s">
        <v>81</v>
      </c>
      <c r="B1" s="39"/>
    </row>
    <row r="2" spans="1:2" x14ac:dyDescent="0.25">
      <c r="A2" t="s">
        <v>82</v>
      </c>
      <c r="B2" s="3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6B72E-1453-4422-90B3-95D81094F12B}">
  <sheetPr codeName="Shtdatos"/>
  <dimension ref="A1:BF139"/>
  <sheetViews>
    <sheetView topLeftCell="D38" zoomScale="60" zoomScaleNormal="60" workbookViewId="0">
      <selection activeCell="AS49" sqref="AS49"/>
    </sheetView>
  </sheetViews>
  <sheetFormatPr baseColWidth="10" defaultRowHeight="23.25" x14ac:dyDescent="0.35"/>
  <cols>
    <col min="1" max="1" width="23.85546875" style="79" customWidth="1"/>
    <col min="5" max="10" width="0" hidden="1" customWidth="1"/>
    <col min="12" max="22" width="0" hidden="1" customWidth="1"/>
    <col min="24" max="32" width="0" hidden="1" customWidth="1"/>
    <col min="34" max="38" width="0" hidden="1" customWidth="1"/>
    <col min="40" max="40" width="0" hidden="1" customWidth="1"/>
    <col min="42" max="42" width="17.42578125" customWidth="1"/>
    <col min="44" max="44" width="13.140625" customWidth="1"/>
  </cols>
  <sheetData>
    <row r="1" spans="1:58" ht="15.75" customHeight="1" thickTop="1" thickBot="1" x14ac:dyDescent="0.3">
      <c r="A1" s="107" t="s">
        <v>0</v>
      </c>
      <c r="B1" s="109" t="s">
        <v>1</v>
      </c>
      <c r="C1" s="111" t="s">
        <v>2</v>
      </c>
      <c r="D1" s="1"/>
      <c r="E1" s="101" t="s">
        <v>3</v>
      </c>
      <c r="F1" s="102"/>
      <c r="G1" s="102"/>
      <c r="H1" s="102"/>
      <c r="I1" s="102"/>
      <c r="J1" s="102"/>
      <c r="K1" s="113"/>
      <c r="L1" s="2"/>
      <c r="M1" s="101" t="s">
        <v>4</v>
      </c>
      <c r="N1" s="102"/>
      <c r="O1" s="102"/>
      <c r="P1" s="102"/>
      <c r="Q1" s="102"/>
      <c r="R1" s="102"/>
      <c r="S1" s="102"/>
      <c r="T1" s="102"/>
      <c r="U1" s="102"/>
      <c r="V1" s="102"/>
      <c r="W1" s="113"/>
      <c r="X1" s="3"/>
      <c r="Y1" s="114" t="s">
        <v>5</v>
      </c>
      <c r="Z1" s="115"/>
      <c r="AA1" s="115"/>
      <c r="AB1" s="115"/>
      <c r="AC1" s="115"/>
      <c r="AD1" s="115"/>
      <c r="AE1" s="115"/>
      <c r="AF1" s="115"/>
      <c r="AG1" s="116"/>
      <c r="AH1" s="3"/>
      <c r="AI1" s="101" t="s">
        <v>6</v>
      </c>
      <c r="AJ1" s="102"/>
      <c r="AK1" s="103"/>
      <c r="AL1" s="103"/>
      <c r="AM1" s="103"/>
      <c r="AN1" s="104"/>
      <c r="AO1" s="105" t="s">
        <v>7</v>
      </c>
    </row>
    <row r="2" spans="1:58" ht="384.75" thickTop="1" x14ac:dyDescent="0.7">
      <c r="A2" s="108"/>
      <c r="B2" s="110"/>
      <c r="C2" s="112"/>
      <c r="D2" s="4"/>
      <c r="E2" s="5" t="s">
        <v>8</v>
      </c>
      <c r="F2" s="6" t="s">
        <v>9</v>
      </c>
      <c r="G2" s="7" t="s">
        <v>10</v>
      </c>
      <c r="H2" s="6" t="s">
        <v>9</v>
      </c>
      <c r="I2" s="7" t="s">
        <v>11</v>
      </c>
      <c r="J2" s="8" t="s">
        <v>9</v>
      </c>
      <c r="K2" s="9" t="s">
        <v>12</v>
      </c>
      <c r="L2" s="10" t="s">
        <v>9</v>
      </c>
      <c r="M2" s="5" t="s">
        <v>13</v>
      </c>
      <c r="N2" s="6" t="s">
        <v>9</v>
      </c>
      <c r="O2" s="7" t="s">
        <v>14</v>
      </c>
      <c r="P2" s="6" t="s">
        <v>9</v>
      </c>
      <c r="Q2" s="7" t="s">
        <v>15</v>
      </c>
      <c r="R2" s="6" t="s">
        <v>9</v>
      </c>
      <c r="S2" s="7" t="s">
        <v>16</v>
      </c>
      <c r="T2" s="6" t="s">
        <v>9</v>
      </c>
      <c r="U2" s="7" t="s">
        <v>17</v>
      </c>
      <c r="V2" s="8" t="s">
        <v>9</v>
      </c>
      <c r="W2" s="9" t="s">
        <v>18</v>
      </c>
      <c r="X2" s="11" t="s">
        <v>9</v>
      </c>
      <c r="Y2" s="5" t="s">
        <v>19</v>
      </c>
      <c r="Z2" s="6" t="s">
        <v>9</v>
      </c>
      <c r="AA2" s="7" t="s">
        <v>20</v>
      </c>
      <c r="AB2" s="6" t="s">
        <v>9</v>
      </c>
      <c r="AC2" s="7" t="s">
        <v>21</v>
      </c>
      <c r="AD2" s="6" t="s">
        <v>9</v>
      </c>
      <c r="AE2" s="7" t="s">
        <v>22</v>
      </c>
      <c r="AF2" s="8" t="s">
        <v>9</v>
      </c>
      <c r="AG2" s="9" t="s">
        <v>23</v>
      </c>
      <c r="AH2" s="12" t="s">
        <v>9</v>
      </c>
      <c r="AI2" s="5" t="s">
        <v>24</v>
      </c>
      <c r="AJ2" s="6" t="s">
        <v>9</v>
      </c>
      <c r="AK2" s="7" t="s">
        <v>25</v>
      </c>
      <c r="AL2" s="13" t="s">
        <v>9</v>
      </c>
      <c r="AM2" s="14" t="s">
        <v>26</v>
      </c>
      <c r="AN2" s="15" t="s">
        <v>9</v>
      </c>
      <c r="AO2" s="106"/>
      <c r="AR2" t="s">
        <v>64</v>
      </c>
      <c r="AS2" s="9" t="s">
        <v>12</v>
      </c>
      <c r="AT2" s="9" t="s">
        <v>18</v>
      </c>
      <c r="AU2" s="9" t="s">
        <v>23</v>
      </c>
      <c r="AV2" s="14" t="s">
        <v>26</v>
      </c>
      <c r="AW2" s="41" t="s">
        <v>7</v>
      </c>
      <c r="BB2" s="40">
        <v>11</v>
      </c>
      <c r="BC2" s="40">
        <v>23</v>
      </c>
      <c r="BD2" s="40">
        <v>33</v>
      </c>
      <c r="BE2" s="40">
        <v>39</v>
      </c>
      <c r="BF2" s="40">
        <v>41</v>
      </c>
    </row>
    <row r="3" spans="1:58" ht="36" customHeight="1" x14ac:dyDescent="0.35">
      <c r="A3" s="76" t="s">
        <v>27</v>
      </c>
      <c r="B3" s="17" t="s">
        <v>28</v>
      </c>
      <c r="C3" s="18">
        <v>4.7000000000000002E-3</v>
      </c>
      <c r="D3" s="19" t="s">
        <v>29</v>
      </c>
      <c r="E3" s="20">
        <v>57.064030028295441</v>
      </c>
      <c r="F3" s="21">
        <f>+$C3*E3</f>
        <v>0.26820094113298859</v>
      </c>
      <c r="G3" s="22">
        <v>59.76900720602066</v>
      </c>
      <c r="H3" s="21">
        <f>+$C3*G3</f>
        <v>0.28091433386829712</v>
      </c>
      <c r="I3" s="22">
        <v>53.190249792477999</v>
      </c>
      <c r="J3" s="21">
        <f>+$C3*I3</f>
        <v>0.2499941740246466</v>
      </c>
      <c r="K3" s="23">
        <v>57.100767134449519</v>
      </c>
      <c r="L3" s="21">
        <f>+$C3*K3</f>
        <v>0.26837360553191275</v>
      </c>
      <c r="M3" s="20">
        <v>55.168332308266287</v>
      </c>
      <c r="N3" s="21">
        <f>+$C3*M3</f>
        <v>0.25929116184885154</v>
      </c>
      <c r="O3" s="22">
        <v>55.620626513674758</v>
      </c>
      <c r="P3" s="21">
        <f>+$C3*O3</f>
        <v>0.2614169446142714</v>
      </c>
      <c r="Q3" s="22">
        <v>63.0352129111332</v>
      </c>
      <c r="R3" s="21">
        <f>+$C3*Q3</f>
        <v>0.29626550068232604</v>
      </c>
      <c r="S3" s="22">
        <v>62.971670823725901</v>
      </c>
      <c r="T3" s="21">
        <f>+$C3*S3</f>
        <v>0.29596685287151175</v>
      </c>
      <c r="U3" s="22">
        <v>57.286748016528442</v>
      </c>
      <c r="V3" s="21">
        <f>+$C3*U3</f>
        <v>0.26924771567768369</v>
      </c>
      <c r="W3" s="23">
        <v>57.3706590428311</v>
      </c>
      <c r="X3" s="21">
        <f>+$C3*W3</f>
        <v>0.26964209750130619</v>
      </c>
      <c r="Y3" s="20">
        <v>61.152089509187761</v>
      </c>
      <c r="Z3" s="21">
        <f>+$C3*Y3</f>
        <v>0.28741482069318247</v>
      </c>
      <c r="AA3" s="22">
        <v>57.48384899075333</v>
      </c>
      <c r="AB3" s="21">
        <f>+$C3*AA3</f>
        <v>0.27017409025654066</v>
      </c>
      <c r="AC3" s="22">
        <v>61.177252111570766</v>
      </c>
      <c r="AD3" s="21">
        <f>+$C3*AC3</f>
        <v>0.28753308492438262</v>
      </c>
      <c r="AE3" s="22">
        <v>58.540947426144051</v>
      </c>
      <c r="AF3" s="21">
        <f>+$C3*AE3</f>
        <v>0.27514245290287703</v>
      </c>
      <c r="AG3" s="23">
        <v>60.147337627494473</v>
      </c>
      <c r="AH3" s="21">
        <f>+$C3*AG3</f>
        <v>0.28269248684922405</v>
      </c>
      <c r="AI3" s="20">
        <v>61.101247482482087</v>
      </c>
      <c r="AJ3" s="21">
        <f>+$C3*AI3</f>
        <v>0.2871758631676658</v>
      </c>
      <c r="AK3" s="22">
        <v>58.542346677944053</v>
      </c>
      <c r="AL3" s="21">
        <f>+$C3*AK3</f>
        <v>0.27514902938633706</v>
      </c>
      <c r="AM3" s="23">
        <v>60.461522281347577</v>
      </c>
      <c r="AN3" s="21">
        <f>+$C3*AM3</f>
        <v>0.28416915472233362</v>
      </c>
      <c r="AO3" s="23">
        <v>58.578928936993464</v>
      </c>
      <c r="AS3">
        <f>+VLOOKUP(selec,$A$3:$AO$45,11,FALSE)</f>
        <v>60.255490326685191</v>
      </c>
      <c r="AT3">
        <f>+VLOOKUP(selec,$A$3:$AO$45,23,FALSE)</f>
        <v>51.919433301093832</v>
      </c>
      <c r="AU3">
        <f>+VLOOKUP(selec,$A$3:$AO$45,33,FALSE)</f>
        <v>57.200771288471927</v>
      </c>
      <c r="AV3">
        <f>+VLOOKUP(selec,$A$3:$AO$45,39,FALSE)</f>
        <v>43.903007911963265</v>
      </c>
      <c r="AW3">
        <f>+VLOOKUP(selec,$A$3:$AO$45,41,FALSE)</f>
        <v>53.805443754565076</v>
      </c>
    </row>
    <row r="4" spans="1:58" x14ac:dyDescent="0.35">
      <c r="A4" s="76" t="s">
        <v>30</v>
      </c>
      <c r="B4" s="17" t="s">
        <v>28</v>
      </c>
      <c r="C4" s="18">
        <v>3.8E-3</v>
      </c>
      <c r="D4" s="19" t="s">
        <v>31</v>
      </c>
      <c r="E4" s="20">
        <v>79.903844152287817</v>
      </c>
      <c r="F4" s="21">
        <f t="shared" ref="F4:F44" si="0">+$C4*E4</f>
        <v>0.30363460777869372</v>
      </c>
      <c r="G4" s="22">
        <v>76.897409551441669</v>
      </c>
      <c r="H4" s="21">
        <f t="shared" ref="H4:H44" si="1">+$C4*G4</f>
        <v>0.29221015629547836</v>
      </c>
      <c r="I4" s="22">
        <v>71.946686463311607</v>
      </c>
      <c r="J4" s="21">
        <f t="shared" ref="J4:J44" si="2">+$C4*I4</f>
        <v>0.27339740856058409</v>
      </c>
      <c r="K4" s="23">
        <v>77.410482234238728</v>
      </c>
      <c r="L4" s="21">
        <f t="shared" ref="L4:L44" si="3">+$C4*K4</f>
        <v>0.29415983249010719</v>
      </c>
      <c r="M4" s="20">
        <v>54.486276071853382</v>
      </c>
      <c r="N4" s="21">
        <f t="shared" ref="N4:N44" si="4">+$C4*M4</f>
        <v>0.20704784907304286</v>
      </c>
      <c r="O4" s="22">
        <v>68.016521038468483</v>
      </c>
      <c r="P4" s="21">
        <f t="shared" ref="P4:P44" si="5">+$C4*O4</f>
        <v>0.25846277994618022</v>
      </c>
      <c r="Q4" s="22">
        <v>56.427260511682498</v>
      </c>
      <c r="R4" s="21">
        <f t="shared" ref="R4:R44" si="6">+$C4*Q4</f>
        <v>0.21442358994439348</v>
      </c>
      <c r="S4" s="22">
        <v>60.038574763220169</v>
      </c>
      <c r="T4" s="21">
        <f t="shared" ref="T4:T44" si="7">+$C4*S4</f>
        <v>0.22814658410023664</v>
      </c>
      <c r="U4" s="22">
        <v>74.846616363743109</v>
      </c>
      <c r="V4" s="21">
        <f t="shared" ref="V4:V44" si="8">+$C4*U4</f>
        <v>0.2844171421822238</v>
      </c>
      <c r="W4" s="23">
        <v>64.410616409869718</v>
      </c>
      <c r="X4" s="21">
        <f t="shared" ref="X4:X44" si="9">+$C4*W4</f>
        <v>0.24476034235750493</v>
      </c>
      <c r="Y4" s="20">
        <v>61.207127539422757</v>
      </c>
      <c r="Z4" s="21">
        <f t="shared" ref="Z4:Z44" si="10">+$C4*Y4</f>
        <v>0.23258708464980649</v>
      </c>
      <c r="AA4" s="22">
        <v>79.576120763516769</v>
      </c>
      <c r="AB4" s="21">
        <f t="shared" ref="AB4:AB44" si="11">+$C4*AA4</f>
        <v>0.3023892589013637</v>
      </c>
      <c r="AC4" s="22">
        <v>72.376281714078189</v>
      </c>
      <c r="AD4" s="21">
        <f t="shared" ref="AD4:AD44" si="12">+$C4*AC4</f>
        <v>0.27502987051349714</v>
      </c>
      <c r="AE4" s="22">
        <v>80.826968890590763</v>
      </c>
      <c r="AF4" s="21">
        <f t="shared" ref="AF4:AF44" si="13">+$C4*AE4</f>
        <v>0.30714248178424491</v>
      </c>
      <c r="AG4" s="23">
        <v>71.292226753332187</v>
      </c>
      <c r="AH4" s="21">
        <f t="shared" ref="AH4:AH44" si="14">+$C4*AG4</f>
        <v>0.27091046166266231</v>
      </c>
      <c r="AI4" s="20">
        <v>59.448179846731712</v>
      </c>
      <c r="AJ4" s="21">
        <f t="shared" ref="AJ4:AJ44" si="15">+$C4*AI4</f>
        <v>0.2259030834175805</v>
      </c>
      <c r="AK4" s="22">
        <v>55.753706014206045</v>
      </c>
      <c r="AL4" s="21">
        <f t="shared" ref="AL4:AL44" si="16">+$C4*AK4</f>
        <v>0.21186408285398298</v>
      </c>
      <c r="AM4" s="23">
        <v>58.52456138860029</v>
      </c>
      <c r="AN4" s="21">
        <f t="shared" ref="AN4:AN44" si="17">+$C4*AM4</f>
        <v>0.22239333327668109</v>
      </c>
      <c r="AO4" s="23">
        <v>67.919997929304884</v>
      </c>
    </row>
    <row r="5" spans="1:58" ht="36" customHeight="1" x14ac:dyDescent="0.35">
      <c r="A5" s="76" t="s">
        <v>32</v>
      </c>
      <c r="B5" s="17" t="s">
        <v>28</v>
      </c>
      <c r="C5" s="18">
        <v>4.1000000000000003E-3</v>
      </c>
      <c r="D5" s="19" t="s">
        <v>29</v>
      </c>
      <c r="E5" s="20">
        <v>68.186657198335723</v>
      </c>
      <c r="F5" s="21">
        <f t="shared" si="0"/>
        <v>0.27956529451317647</v>
      </c>
      <c r="G5" s="22">
        <v>63.292174974112164</v>
      </c>
      <c r="H5" s="21">
        <f t="shared" si="1"/>
        <v>0.25949791739385991</v>
      </c>
      <c r="I5" s="22">
        <v>67.542285469119747</v>
      </c>
      <c r="J5" s="21">
        <f t="shared" si="2"/>
        <v>0.27692337042339099</v>
      </c>
      <c r="K5" s="23">
        <v>66.589438185225461</v>
      </c>
      <c r="L5" s="21">
        <f t="shared" si="3"/>
        <v>0.2730166965594244</v>
      </c>
      <c r="M5" s="20">
        <v>61.144114219800315</v>
      </c>
      <c r="N5" s="21">
        <f t="shared" si="4"/>
        <v>0.25069086830118131</v>
      </c>
      <c r="O5" s="22">
        <v>60.835798057913777</v>
      </c>
      <c r="P5" s="21">
        <f t="shared" si="5"/>
        <v>0.24942677203744651</v>
      </c>
      <c r="Q5" s="22">
        <v>54.714883063735599</v>
      </c>
      <c r="R5" s="21">
        <f t="shared" si="6"/>
        <v>0.22433102056131599</v>
      </c>
      <c r="S5" s="22">
        <v>63.827069704747537</v>
      </c>
      <c r="T5" s="21">
        <f t="shared" si="7"/>
        <v>0.26169098578946492</v>
      </c>
      <c r="U5" s="22">
        <v>68.621026696455388</v>
      </c>
      <c r="V5" s="21">
        <f t="shared" si="8"/>
        <v>0.28134620945546712</v>
      </c>
      <c r="W5" s="23">
        <v>63.284091807861017</v>
      </c>
      <c r="X5" s="21">
        <f t="shared" si="9"/>
        <v>0.2594647764122302</v>
      </c>
      <c r="Y5" s="20">
        <v>61.286660141585095</v>
      </c>
      <c r="Z5" s="21">
        <f t="shared" si="10"/>
        <v>0.2512753065804989</v>
      </c>
      <c r="AA5" s="22">
        <v>65.610130220604944</v>
      </c>
      <c r="AB5" s="21">
        <f t="shared" si="11"/>
        <v>0.26900153390448028</v>
      </c>
      <c r="AC5" s="22">
        <v>72.471752396271725</v>
      </c>
      <c r="AD5" s="21">
        <f t="shared" si="12"/>
        <v>0.2971341848247141</v>
      </c>
      <c r="AE5" s="22">
        <v>71.143728564869249</v>
      </c>
      <c r="AF5" s="21">
        <f t="shared" si="13"/>
        <v>0.29168928711596392</v>
      </c>
      <c r="AG5" s="23">
        <v>67.523853929819325</v>
      </c>
      <c r="AH5" s="21">
        <f t="shared" si="14"/>
        <v>0.27684780111225926</v>
      </c>
      <c r="AI5" s="20">
        <v>58.572079294947365</v>
      </c>
      <c r="AJ5" s="21">
        <f t="shared" si="15"/>
        <v>0.24014552510928422</v>
      </c>
      <c r="AK5" s="22">
        <v>64.010596744640651</v>
      </c>
      <c r="AL5" s="21">
        <f t="shared" si="16"/>
        <v>0.26244344665302671</v>
      </c>
      <c r="AM5" s="23">
        <v>59.931708657370685</v>
      </c>
      <c r="AN5" s="21">
        <f t="shared" si="17"/>
        <v>0.24572000549521983</v>
      </c>
      <c r="AO5" s="23">
        <v>64.630829853698373</v>
      </c>
    </row>
    <row r="6" spans="1:58" x14ac:dyDescent="0.35">
      <c r="A6" s="76" t="s">
        <v>33</v>
      </c>
      <c r="B6" s="17" t="s">
        <v>28</v>
      </c>
      <c r="C6" s="18">
        <v>1.4E-3</v>
      </c>
      <c r="D6" s="19" t="s">
        <v>29</v>
      </c>
      <c r="E6" s="20">
        <v>61.459954472785583</v>
      </c>
      <c r="F6" s="21">
        <f t="shared" si="0"/>
        <v>8.6043936261899809E-2</v>
      </c>
      <c r="G6" s="22">
        <v>59.500021407267333</v>
      </c>
      <c r="H6" s="21">
        <f t="shared" si="1"/>
        <v>8.3300029970174272E-2</v>
      </c>
      <c r="I6" s="22">
        <v>61.455855366320748</v>
      </c>
      <c r="J6" s="21">
        <f t="shared" si="2"/>
        <v>8.6038197512849052E-2</v>
      </c>
      <c r="K6" s="23">
        <v>60.871154731837144</v>
      </c>
      <c r="L6" s="21">
        <f t="shared" si="3"/>
        <v>8.5219616624572003E-2</v>
      </c>
      <c r="M6" s="20">
        <v>47.394258315429219</v>
      </c>
      <c r="N6" s="21">
        <f t="shared" si="4"/>
        <v>6.6351961641600912E-2</v>
      </c>
      <c r="O6" s="22">
        <v>59.036916653375158</v>
      </c>
      <c r="P6" s="21">
        <f t="shared" si="5"/>
        <v>8.2651683314725222E-2</v>
      </c>
      <c r="Q6" s="22">
        <v>44.1169019662549</v>
      </c>
      <c r="R6" s="21">
        <f t="shared" si="6"/>
        <v>6.1763662752756861E-2</v>
      </c>
      <c r="S6" s="22">
        <v>56.642108283513359</v>
      </c>
      <c r="T6" s="21">
        <f t="shared" si="7"/>
        <v>7.9298951596918701E-2</v>
      </c>
      <c r="U6" s="22">
        <v>51.43991969765667</v>
      </c>
      <c r="V6" s="21">
        <f t="shared" si="8"/>
        <v>7.201588757671934E-2</v>
      </c>
      <c r="W6" s="23">
        <v>52.48727991248505</v>
      </c>
      <c r="X6" s="21">
        <f t="shared" si="9"/>
        <v>7.3482191877479064E-2</v>
      </c>
      <c r="Y6" s="20">
        <v>52.677634248331501</v>
      </c>
      <c r="Z6" s="21">
        <f t="shared" si="10"/>
        <v>7.3748687947664093E-2</v>
      </c>
      <c r="AA6" s="22">
        <v>59.658349268299169</v>
      </c>
      <c r="AB6" s="21">
        <f t="shared" si="11"/>
        <v>8.3521688975618832E-2</v>
      </c>
      <c r="AC6" s="22">
        <v>58.702210973908997</v>
      </c>
      <c r="AD6" s="21">
        <f t="shared" si="12"/>
        <v>8.2183095363472597E-2</v>
      </c>
      <c r="AE6" s="22">
        <v>54.625490544321551</v>
      </c>
      <c r="AF6" s="21">
        <f t="shared" si="13"/>
        <v>7.6475686762050174E-2</v>
      </c>
      <c r="AG6" s="23">
        <v>56.489216623665754</v>
      </c>
      <c r="AH6" s="21">
        <f t="shared" si="14"/>
        <v>7.9084903273132057E-2</v>
      </c>
      <c r="AI6" s="20">
        <v>50.038129067500613</v>
      </c>
      <c r="AJ6" s="21">
        <f t="shared" si="15"/>
        <v>7.0053380694500858E-2</v>
      </c>
      <c r="AK6" s="22">
        <v>51.466156188264051</v>
      </c>
      <c r="AL6" s="21">
        <f t="shared" si="16"/>
        <v>7.205261866356967E-2</v>
      </c>
      <c r="AM6" s="23">
        <v>50.395135847691471</v>
      </c>
      <c r="AN6" s="21">
        <f t="shared" si="17"/>
        <v>7.0553190186768061E-2</v>
      </c>
      <c r="AO6" s="23">
        <v>54.871508695286202</v>
      </c>
    </row>
    <row r="7" spans="1:58" ht="36" customHeight="1" x14ac:dyDescent="0.35">
      <c r="A7" s="76" t="s">
        <v>34</v>
      </c>
      <c r="B7" s="17" t="s">
        <v>28</v>
      </c>
      <c r="C7" s="18">
        <v>2.8E-3</v>
      </c>
      <c r="D7" s="19" t="s">
        <v>29</v>
      </c>
      <c r="E7" s="20">
        <v>54.052043820597973</v>
      </c>
      <c r="F7" s="21">
        <f t="shared" si="0"/>
        <v>0.15134572269767432</v>
      </c>
      <c r="G7" s="22">
        <v>57.927867578372002</v>
      </c>
      <c r="H7" s="21">
        <f t="shared" si="1"/>
        <v>0.1621980292194416</v>
      </c>
      <c r="I7" s="22">
        <v>48.766184858778004</v>
      </c>
      <c r="J7" s="21">
        <f t="shared" si="2"/>
        <v>0.13654531760457841</v>
      </c>
      <c r="K7" s="23">
        <v>54.157619155566188</v>
      </c>
      <c r="L7" s="21">
        <f t="shared" si="3"/>
        <v>0.15164133363558532</v>
      </c>
      <c r="M7" s="20">
        <v>51.436357165462653</v>
      </c>
      <c r="N7" s="21">
        <f t="shared" si="4"/>
        <v>0.14402180006329543</v>
      </c>
      <c r="O7" s="22">
        <v>53.853387023176062</v>
      </c>
      <c r="P7" s="21">
        <f t="shared" si="5"/>
        <v>0.15078948366489298</v>
      </c>
      <c r="Q7" s="22">
        <v>57.704492633013203</v>
      </c>
      <c r="R7" s="21">
        <f t="shared" si="6"/>
        <v>0.16157257937243696</v>
      </c>
      <c r="S7" s="22">
        <v>54.22012628614366</v>
      </c>
      <c r="T7" s="21">
        <f t="shared" si="7"/>
        <v>0.15181635360120224</v>
      </c>
      <c r="U7" s="22">
        <v>55.152415629859682</v>
      </c>
      <c r="V7" s="21">
        <f t="shared" si="8"/>
        <v>0.15442676376360712</v>
      </c>
      <c r="W7" s="23">
        <v>53.769735399012305</v>
      </c>
      <c r="X7" s="21">
        <f t="shared" si="9"/>
        <v>0.15055525911723444</v>
      </c>
      <c r="Y7" s="20">
        <v>57.853995864424704</v>
      </c>
      <c r="Z7" s="21">
        <f t="shared" si="10"/>
        <v>0.16199118842038918</v>
      </c>
      <c r="AA7" s="22">
        <v>55.328930889255027</v>
      </c>
      <c r="AB7" s="21">
        <f t="shared" si="11"/>
        <v>0.15492100648991408</v>
      </c>
      <c r="AC7" s="22">
        <v>54.53385109522808</v>
      </c>
      <c r="AD7" s="21">
        <f t="shared" si="12"/>
        <v>0.15269478306663861</v>
      </c>
      <c r="AE7" s="22">
        <v>53.365131898230402</v>
      </c>
      <c r="AF7" s="21">
        <f t="shared" si="13"/>
        <v>0.14942236931504513</v>
      </c>
      <c r="AG7" s="23">
        <v>55.574383897357372</v>
      </c>
      <c r="AH7" s="21">
        <f t="shared" si="14"/>
        <v>0.15560827491260065</v>
      </c>
      <c r="AI7" s="20">
        <v>52.993199346305197</v>
      </c>
      <c r="AJ7" s="21">
        <f t="shared" si="15"/>
        <v>0.14838095816965455</v>
      </c>
      <c r="AK7" s="22">
        <v>53.843860058488346</v>
      </c>
      <c r="AL7" s="21">
        <f t="shared" si="16"/>
        <v>0.15076280816376736</v>
      </c>
      <c r="AM7" s="23">
        <v>53.205864524350979</v>
      </c>
      <c r="AN7" s="21">
        <f t="shared" si="17"/>
        <v>0.14897642066818273</v>
      </c>
      <c r="AO7" s="23">
        <v>54.28323079068084</v>
      </c>
    </row>
    <row r="8" spans="1:58" x14ac:dyDescent="0.35">
      <c r="A8" s="76" t="s">
        <v>35</v>
      </c>
      <c r="B8" s="17" t="s">
        <v>36</v>
      </c>
      <c r="C8" s="18">
        <v>8.8300000000000003E-2</v>
      </c>
      <c r="D8" s="19" t="s">
        <v>37</v>
      </c>
      <c r="E8" s="20">
        <v>45.556900218364163</v>
      </c>
      <c r="F8" s="21">
        <f>+$C8*E8</f>
        <v>4.0226742892815555</v>
      </c>
      <c r="G8" s="22">
        <v>54.652957026654697</v>
      </c>
      <c r="H8" s="21">
        <f t="shared" si="1"/>
        <v>4.8258561054536102</v>
      </c>
      <c r="I8" s="22">
        <v>39.508854773865096</v>
      </c>
      <c r="J8" s="21">
        <f t="shared" si="2"/>
        <v>3.4886318765322879</v>
      </c>
      <c r="K8" s="23">
        <v>47.076108171951503</v>
      </c>
      <c r="L8" s="21">
        <f t="shared" si="3"/>
        <v>4.1568203515833178</v>
      </c>
      <c r="M8" s="20">
        <v>44.383895303860008</v>
      </c>
      <c r="N8" s="21">
        <f t="shared" si="4"/>
        <v>3.9190979553308387</v>
      </c>
      <c r="O8" s="22">
        <v>49.54687114665596</v>
      </c>
      <c r="P8" s="21">
        <f t="shared" si="5"/>
        <v>4.3749887222497215</v>
      </c>
      <c r="Q8" s="22">
        <v>57.1637568294692</v>
      </c>
      <c r="R8" s="21">
        <f t="shared" si="6"/>
        <v>5.0475597280421303</v>
      </c>
      <c r="S8" s="22">
        <v>58.610362382947898</v>
      </c>
      <c r="T8" s="21">
        <f t="shared" si="7"/>
        <v>5.1752949984142997</v>
      </c>
      <c r="U8" s="22">
        <v>48.092740506750594</v>
      </c>
      <c r="V8" s="21">
        <f t="shared" si="8"/>
        <v>4.2465889867460778</v>
      </c>
      <c r="W8" s="23">
        <v>49.313762598821718</v>
      </c>
      <c r="X8" s="21">
        <f t="shared" si="9"/>
        <v>4.3544052374759579</v>
      </c>
      <c r="Y8" s="20">
        <v>43.213984774162569</v>
      </c>
      <c r="Z8" s="21">
        <f t="shared" si="10"/>
        <v>3.815794855558555</v>
      </c>
      <c r="AA8" s="22">
        <v>52.369318538232598</v>
      </c>
      <c r="AB8" s="21">
        <f t="shared" si="11"/>
        <v>4.624210826925939</v>
      </c>
      <c r="AC8" s="22">
        <v>63.144123104459197</v>
      </c>
      <c r="AD8" s="21">
        <f t="shared" si="12"/>
        <v>5.5756260701237474</v>
      </c>
      <c r="AE8" s="22">
        <v>56.348242145620148</v>
      </c>
      <c r="AF8" s="21">
        <f t="shared" si="13"/>
        <v>4.975549781458259</v>
      </c>
      <c r="AG8" s="23">
        <v>54.046193900219137</v>
      </c>
      <c r="AH8" s="21">
        <f t="shared" si="14"/>
        <v>4.7722789213893497</v>
      </c>
      <c r="AI8" s="20">
        <v>51.881278036153041</v>
      </c>
      <c r="AJ8" s="21">
        <f t="shared" si="15"/>
        <v>4.5811168505923137</v>
      </c>
      <c r="AK8" s="22">
        <v>52.097485068325099</v>
      </c>
      <c r="AL8" s="21">
        <f t="shared" si="16"/>
        <v>4.6002079315331068</v>
      </c>
      <c r="AM8" s="23">
        <v>51.935329794196058</v>
      </c>
      <c r="AN8" s="21">
        <f t="shared" si="17"/>
        <v>4.5858896208275119</v>
      </c>
      <c r="AO8" s="23">
        <v>50.664942491851747</v>
      </c>
    </row>
    <row r="9" spans="1:58" ht="36" customHeight="1" x14ac:dyDescent="0.35">
      <c r="A9" s="76" t="s">
        <v>38</v>
      </c>
      <c r="B9" s="17" t="s">
        <v>28</v>
      </c>
      <c r="C9" s="18">
        <v>4.4999999999999997E-3</v>
      </c>
      <c r="D9" s="19" t="s">
        <v>31</v>
      </c>
      <c r="E9" s="20">
        <v>66.995845585680243</v>
      </c>
      <c r="F9" s="21">
        <f t="shared" si="0"/>
        <v>0.3014813051355611</v>
      </c>
      <c r="G9" s="22">
        <v>70.490989996056527</v>
      </c>
      <c r="H9" s="21">
        <f t="shared" si="1"/>
        <v>0.31720945498225434</v>
      </c>
      <c r="I9" s="22">
        <v>68.764655586829051</v>
      </c>
      <c r="J9" s="21">
        <f t="shared" si="2"/>
        <v>0.3094409501407307</v>
      </c>
      <c r="K9" s="23">
        <v>68.398150909022888</v>
      </c>
      <c r="L9" s="21">
        <f t="shared" si="3"/>
        <v>0.30779167909060295</v>
      </c>
      <c r="M9" s="20">
        <v>58.515683635361</v>
      </c>
      <c r="N9" s="21">
        <f t="shared" si="4"/>
        <v>0.26332057635912448</v>
      </c>
      <c r="O9" s="22">
        <v>65.725962185306301</v>
      </c>
      <c r="P9" s="21">
        <f t="shared" si="5"/>
        <v>0.29576682983387831</v>
      </c>
      <c r="Q9" s="22">
        <v>54.884559812209801</v>
      </c>
      <c r="R9" s="21">
        <f t="shared" si="6"/>
        <v>0.24698051915494409</v>
      </c>
      <c r="S9" s="22">
        <v>63.978984548362142</v>
      </c>
      <c r="T9" s="21">
        <f t="shared" si="7"/>
        <v>0.28790543046762962</v>
      </c>
      <c r="U9" s="22">
        <v>63.528895435536555</v>
      </c>
      <c r="V9" s="21">
        <f t="shared" si="8"/>
        <v>0.28588002945991448</v>
      </c>
      <c r="W9" s="23">
        <v>62.272323752819659</v>
      </c>
      <c r="X9" s="21">
        <f t="shared" si="9"/>
        <v>0.28022545688768846</v>
      </c>
      <c r="Y9" s="20">
        <v>55.926867622758515</v>
      </c>
      <c r="Z9" s="21">
        <f t="shared" si="10"/>
        <v>0.25167090430241329</v>
      </c>
      <c r="AA9" s="22">
        <v>65.757592279294315</v>
      </c>
      <c r="AB9" s="21">
        <f t="shared" si="11"/>
        <v>0.29590916525682437</v>
      </c>
      <c r="AC9" s="22">
        <v>67.420139610438454</v>
      </c>
      <c r="AD9" s="21">
        <f t="shared" si="12"/>
        <v>0.30339062824697305</v>
      </c>
      <c r="AE9" s="22">
        <v>71.198104698083853</v>
      </c>
      <c r="AF9" s="21">
        <f t="shared" si="13"/>
        <v>0.32039147114137734</v>
      </c>
      <c r="AG9" s="23">
        <v>63.989010125654616</v>
      </c>
      <c r="AH9" s="21">
        <f t="shared" si="14"/>
        <v>0.28795054556544575</v>
      </c>
      <c r="AI9" s="20">
        <v>62.843253352630221</v>
      </c>
      <c r="AJ9" s="21">
        <f t="shared" si="15"/>
        <v>0.28279464008683597</v>
      </c>
      <c r="AK9" s="22">
        <v>64.137815758420899</v>
      </c>
      <c r="AL9" s="21">
        <f t="shared" si="16"/>
        <v>0.28862017091289405</v>
      </c>
      <c r="AM9" s="23">
        <v>63.166893954077892</v>
      </c>
      <c r="AN9" s="21">
        <f t="shared" si="17"/>
        <v>0.28425102279335052</v>
      </c>
      <c r="AO9" s="23">
        <v>64.015629482591606</v>
      </c>
    </row>
    <row r="10" spans="1:58" ht="157.5" customHeight="1" x14ac:dyDescent="0.35">
      <c r="A10" s="76" t="s">
        <v>39</v>
      </c>
      <c r="B10" s="17" t="s">
        <v>28</v>
      </c>
      <c r="C10" s="18">
        <v>6.3E-3</v>
      </c>
      <c r="D10" s="19" t="s">
        <v>31</v>
      </c>
      <c r="E10" s="20">
        <v>71.738447485801245</v>
      </c>
      <c r="F10" s="21">
        <f t="shared" si="0"/>
        <v>0.45195221916054784</v>
      </c>
      <c r="G10" s="22">
        <v>72.723786367693563</v>
      </c>
      <c r="H10" s="21">
        <f t="shared" si="1"/>
        <v>0.45815985411646948</v>
      </c>
      <c r="I10" s="22">
        <v>61.979443760940747</v>
      </c>
      <c r="J10" s="21">
        <f t="shared" si="2"/>
        <v>0.39047049569392672</v>
      </c>
      <c r="K10" s="23">
        <v>70.08224840539684</v>
      </c>
      <c r="L10" s="21">
        <f t="shared" si="3"/>
        <v>0.44151816495400009</v>
      </c>
      <c r="M10" s="20">
        <v>74.085251107985059</v>
      </c>
      <c r="N10" s="21">
        <f t="shared" si="4"/>
        <v>0.46673708198030589</v>
      </c>
      <c r="O10" s="22">
        <v>57.910910282657674</v>
      </c>
      <c r="P10" s="21">
        <f t="shared" si="5"/>
        <v>0.36483873478074336</v>
      </c>
      <c r="Q10" s="22">
        <v>65.638195855010395</v>
      </c>
      <c r="R10" s="21">
        <f t="shared" si="6"/>
        <v>0.41352063388656551</v>
      </c>
      <c r="S10" s="22">
        <v>68.177344940212166</v>
      </c>
      <c r="T10" s="21">
        <f t="shared" si="7"/>
        <v>0.42951727312333665</v>
      </c>
      <c r="U10" s="22">
        <v>74.176836456408765</v>
      </c>
      <c r="V10" s="21">
        <f t="shared" si="8"/>
        <v>0.4673140696753752</v>
      </c>
      <c r="W10" s="23">
        <v>69.014157498823735</v>
      </c>
      <c r="X10" s="21">
        <f t="shared" si="9"/>
        <v>0.43478919224258955</v>
      </c>
      <c r="Y10" s="20">
        <v>60.097779573479443</v>
      </c>
      <c r="Z10" s="21">
        <f t="shared" si="10"/>
        <v>0.3786160113129205</v>
      </c>
      <c r="AA10" s="22">
        <v>70.377943161772393</v>
      </c>
      <c r="AB10" s="21">
        <f t="shared" si="11"/>
        <v>0.44338104191916605</v>
      </c>
      <c r="AC10" s="22">
        <v>69.455248376993623</v>
      </c>
      <c r="AD10" s="21">
        <f t="shared" si="12"/>
        <v>0.43756806477505983</v>
      </c>
      <c r="AE10" s="22">
        <v>70.320914449519506</v>
      </c>
      <c r="AF10" s="21">
        <f t="shared" si="13"/>
        <v>0.44302176103197288</v>
      </c>
      <c r="AG10" s="23">
        <v>66.812252907107194</v>
      </c>
      <c r="AH10" s="21">
        <f t="shared" si="14"/>
        <v>0.42091719331477534</v>
      </c>
      <c r="AI10" s="20">
        <v>71.284048920745064</v>
      </c>
      <c r="AJ10" s="21">
        <f t="shared" si="15"/>
        <v>0.44908950820069393</v>
      </c>
      <c r="AK10" s="22">
        <v>69.850904480926744</v>
      </c>
      <c r="AL10" s="21">
        <f t="shared" si="16"/>
        <v>0.44006069822983851</v>
      </c>
      <c r="AM10" s="23">
        <v>70.925762810790488</v>
      </c>
      <c r="AN10" s="21">
        <f t="shared" si="17"/>
        <v>0.4468323057079801</v>
      </c>
      <c r="AO10" s="23">
        <v>68.845853464169195</v>
      </c>
    </row>
    <row r="11" spans="1:58" ht="36" customHeight="1" x14ac:dyDescent="0.35">
      <c r="A11" s="76" t="s">
        <v>40</v>
      </c>
      <c r="B11" s="17" t="s">
        <v>28</v>
      </c>
      <c r="C11" s="18">
        <v>3.3999999999999998E-3</v>
      </c>
      <c r="D11" s="19" t="s">
        <v>31</v>
      </c>
      <c r="E11" s="20">
        <v>45.793725180020843</v>
      </c>
      <c r="F11" s="21">
        <f t="shared" si="0"/>
        <v>0.15569866561207085</v>
      </c>
      <c r="G11" s="22">
        <v>57.56511467075407</v>
      </c>
      <c r="H11" s="21">
        <f t="shared" si="1"/>
        <v>0.19572138988056384</v>
      </c>
      <c r="I11" s="22">
        <v>41.116354985646154</v>
      </c>
      <c r="J11" s="21">
        <f t="shared" si="2"/>
        <v>0.13979560695119692</v>
      </c>
      <c r="K11" s="23">
        <v>48.389667988365865</v>
      </c>
      <c r="L11" s="21">
        <f t="shared" si="3"/>
        <v>0.16452487116044393</v>
      </c>
      <c r="M11" s="20">
        <v>44.579954379562061</v>
      </c>
      <c r="N11" s="21">
        <f t="shared" si="4"/>
        <v>0.15157184489051101</v>
      </c>
      <c r="O11" s="22">
        <v>52.807360902096264</v>
      </c>
      <c r="P11" s="21">
        <f t="shared" si="5"/>
        <v>0.1795450270671273</v>
      </c>
      <c r="Q11" s="22">
        <v>42.6527477388872</v>
      </c>
      <c r="R11" s="21">
        <f t="shared" si="6"/>
        <v>0.14501934231221647</v>
      </c>
      <c r="S11" s="22">
        <v>49.575465081008396</v>
      </c>
      <c r="T11" s="21">
        <f t="shared" si="7"/>
        <v>0.16855658127542852</v>
      </c>
      <c r="U11" s="22">
        <v>54.712527373605461</v>
      </c>
      <c r="V11" s="21">
        <f t="shared" si="8"/>
        <v>0.18602259307025856</v>
      </c>
      <c r="W11" s="23">
        <v>50.055754191018991</v>
      </c>
      <c r="X11" s="21">
        <f t="shared" si="9"/>
        <v>0.17018956424946455</v>
      </c>
      <c r="Y11" s="20">
        <v>48.7855240830132</v>
      </c>
      <c r="Z11" s="21">
        <f t="shared" si="10"/>
        <v>0.16587078188224488</v>
      </c>
      <c r="AA11" s="22">
        <v>59.724775034599929</v>
      </c>
      <c r="AB11" s="21">
        <f t="shared" si="11"/>
        <v>0.20306423511763974</v>
      </c>
      <c r="AC11" s="22">
        <v>55.176562404910861</v>
      </c>
      <c r="AD11" s="21">
        <f t="shared" si="12"/>
        <v>0.18760031217669693</v>
      </c>
      <c r="AE11" s="22">
        <v>55.471120541422749</v>
      </c>
      <c r="AF11" s="21">
        <f t="shared" si="13"/>
        <v>0.18860180984083733</v>
      </c>
      <c r="AG11" s="23">
        <v>54.068972564448529</v>
      </c>
      <c r="AH11" s="21">
        <f t="shared" si="14"/>
        <v>0.18383450671912499</v>
      </c>
      <c r="AI11" s="20">
        <v>46.908626449533934</v>
      </c>
      <c r="AJ11" s="21">
        <f t="shared" si="15"/>
        <v>0.15948932992841536</v>
      </c>
      <c r="AK11" s="22">
        <v>58.120651321217906</v>
      </c>
      <c r="AL11" s="21">
        <f t="shared" si="16"/>
        <v>0.19761021449214086</v>
      </c>
      <c r="AM11" s="23">
        <v>49.711632667454921</v>
      </c>
      <c r="AN11" s="21">
        <f t="shared" si="17"/>
        <v>0.16901955106934671</v>
      </c>
      <c r="AO11" s="23">
        <v>50.870257095743156</v>
      </c>
    </row>
    <row r="12" spans="1:58" x14ac:dyDescent="0.35">
      <c r="A12" s="76" t="s">
        <v>41</v>
      </c>
      <c r="B12" s="17" t="s">
        <v>42</v>
      </c>
      <c r="C12" s="18">
        <v>1.7899999999999999E-2</v>
      </c>
      <c r="D12" s="19" t="s">
        <v>43</v>
      </c>
      <c r="E12" s="20">
        <v>68.603377474240887</v>
      </c>
      <c r="F12" s="21">
        <f t="shared" si="0"/>
        <v>1.2280004567889118</v>
      </c>
      <c r="G12" s="22">
        <v>75.571848366727536</v>
      </c>
      <c r="H12" s="21">
        <f t="shared" si="1"/>
        <v>1.3527360857644228</v>
      </c>
      <c r="I12" s="22">
        <v>58.685713167088799</v>
      </c>
      <c r="J12" s="21">
        <f t="shared" si="2"/>
        <v>1.0504742656908894</v>
      </c>
      <c r="K12" s="23">
        <v>68.710385880556458</v>
      </c>
      <c r="L12" s="21">
        <f t="shared" si="3"/>
        <v>1.2299159072619605</v>
      </c>
      <c r="M12" s="20">
        <v>74.636244433615673</v>
      </c>
      <c r="N12" s="21">
        <f t="shared" si="4"/>
        <v>1.3359887753617206</v>
      </c>
      <c r="O12" s="22">
        <v>66.988471393618212</v>
      </c>
      <c r="P12" s="21">
        <f t="shared" si="5"/>
        <v>1.199093637945766</v>
      </c>
      <c r="Q12" s="22">
        <v>57.1637568294692</v>
      </c>
      <c r="R12" s="21">
        <f t="shared" si="6"/>
        <v>1.0232312472474987</v>
      </c>
      <c r="S12" s="22">
        <v>69.721271089394236</v>
      </c>
      <c r="T12" s="21">
        <f t="shared" si="7"/>
        <v>1.2480107525001567</v>
      </c>
      <c r="U12" s="22">
        <v>69.981956913282829</v>
      </c>
      <c r="V12" s="21">
        <f t="shared" si="8"/>
        <v>1.2526770287477627</v>
      </c>
      <c r="W12" s="23">
        <v>69.951387387958746</v>
      </c>
      <c r="X12" s="21">
        <f t="shared" si="9"/>
        <v>1.2521298342444616</v>
      </c>
      <c r="Y12" s="20">
        <v>65.169167788409879</v>
      </c>
      <c r="Z12" s="21">
        <f t="shared" si="10"/>
        <v>1.1665281034125368</v>
      </c>
      <c r="AA12" s="22">
        <v>74.759498356223276</v>
      </c>
      <c r="AB12" s="21">
        <f t="shared" si="11"/>
        <v>1.3381950205763966</v>
      </c>
      <c r="AC12" s="22">
        <v>76.071360388680731</v>
      </c>
      <c r="AD12" s="21">
        <f t="shared" si="12"/>
        <v>1.361677350957385</v>
      </c>
      <c r="AE12" s="22">
        <v>72.374420461341103</v>
      </c>
      <c r="AF12" s="21">
        <f t="shared" si="13"/>
        <v>1.2955021262580058</v>
      </c>
      <c r="AG12" s="23">
        <v>71.95633357909287</v>
      </c>
      <c r="AH12" s="21">
        <f t="shared" si="14"/>
        <v>1.2880183710657622</v>
      </c>
      <c r="AI12" s="20">
        <v>67.628439142838104</v>
      </c>
      <c r="AJ12" s="21">
        <f t="shared" si="15"/>
        <v>1.2105490606568021</v>
      </c>
      <c r="AK12" s="22">
        <v>71.354929587279301</v>
      </c>
      <c r="AL12" s="21">
        <f t="shared" si="16"/>
        <v>1.2772532396122995</v>
      </c>
      <c r="AM12" s="23">
        <v>68.560061753948403</v>
      </c>
      <c r="AN12" s="21">
        <f t="shared" si="17"/>
        <v>1.2272251053956764</v>
      </c>
      <c r="AO12" s="23">
        <v>70.106633186359474</v>
      </c>
    </row>
    <row r="13" spans="1:58" ht="36" customHeight="1" x14ac:dyDescent="0.35">
      <c r="A13" s="76" t="s">
        <v>44</v>
      </c>
      <c r="B13" s="17" t="s">
        <v>45</v>
      </c>
      <c r="C13" s="18">
        <v>2.8400000000000002E-2</v>
      </c>
      <c r="D13" s="19" t="s">
        <v>29</v>
      </c>
      <c r="E13" s="20">
        <v>63.81665207862568</v>
      </c>
      <c r="F13" s="21">
        <f t="shared" si="0"/>
        <v>1.8123929190329695</v>
      </c>
      <c r="G13" s="22">
        <v>54.615495721707866</v>
      </c>
      <c r="H13" s="21">
        <f t="shared" si="1"/>
        <v>1.5510800784965035</v>
      </c>
      <c r="I13" s="22">
        <v>61.536335936736748</v>
      </c>
      <c r="J13" s="21">
        <f t="shared" si="2"/>
        <v>1.7476319406033238</v>
      </c>
      <c r="K13" s="23">
        <v>60.600241943172541</v>
      </c>
      <c r="L13" s="21">
        <f t="shared" si="3"/>
        <v>1.7210468711861002</v>
      </c>
      <c r="M13" s="20">
        <v>52.0078575383369</v>
      </c>
      <c r="N13" s="21">
        <f t="shared" si="4"/>
        <v>1.4770231540887679</v>
      </c>
      <c r="O13" s="22">
        <v>47.675841670324488</v>
      </c>
      <c r="P13" s="21">
        <f t="shared" si="5"/>
        <v>1.3539939034372155</v>
      </c>
      <c r="Q13" s="22">
        <v>49.627452625983501</v>
      </c>
      <c r="R13" s="21">
        <f t="shared" si="6"/>
        <v>1.4094196545779316</v>
      </c>
      <c r="S13" s="22">
        <v>55.9799245497193</v>
      </c>
      <c r="T13" s="21">
        <f t="shared" si="7"/>
        <v>1.5898298572120282</v>
      </c>
      <c r="U13" s="22">
        <v>54.193307377323926</v>
      </c>
      <c r="V13" s="21">
        <f t="shared" si="8"/>
        <v>1.5390899295159997</v>
      </c>
      <c r="W13" s="23">
        <v>52.054924958129938</v>
      </c>
      <c r="X13" s="21">
        <f t="shared" si="9"/>
        <v>1.4783598688108903</v>
      </c>
      <c r="Y13" s="20">
        <v>49.482301525457942</v>
      </c>
      <c r="Z13" s="21">
        <f t="shared" si="10"/>
        <v>1.4052973633230057</v>
      </c>
      <c r="AA13" s="22">
        <v>55.216772171710765</v>
      </c>
      <c r="AB13" s="21">
        <f t="shared" si="11"/>
        <v>1.5681563296765859</v>
      </c>
      <c r="AC13" s="22">
        <v>43.029772228639153</v>
      </c>
      <c r="AD13" s="21">
        <f t="shared" si="12"/>
        <v>1.222045531293352</v>
      </c>
      <c r="AE13" s="22">
        <v>47.736279195142203</v>
      </c>
      <c r="AF13" s="21">
        <f t="shared" si="13"/>
        <v>1.3557103291420387</v>
      </c>
      <c r="AG13" s="23">
        <v>47.919563494033838</v>
      </c>
      <c r="AH13" s="21">
        <f t="shared" si="14"/>
        <v>1.3609156032305612</v>
      </c>
      <c r="AI13" s="20">
        <v>49.234358554820211</v>
      </c>
      <c r="AJ13" s="21">
        <f t="shared" si="15"/>
        <v>1.398255782956894</v>
      </c>
      <c r="AK13" s="22">
        <v>43.317856459025549</v>
      </c>
      <c r="AL13" s="21">
        <f t="shared" si="16"/>
        <v>1.2302271234363256</v>
      </c>
      <c r="AM13" s="23">
        <v>47.755233030871544</v>
      </c>
      <c r="AN13" s="21">
        <f t="shared" si="17"/>
        <v>1.3562486180767519</v>
      </c>
      <c r="AO13" s="23">
        <v>51.78019497643578</v>
      </c>
    </row>
    <row r="14" spans="1:58" x14ac:dyDescent="0.35">
      <c r="A14" s="76" t="s">
        <v>46</v>
      </c>
      <c r="B14" s="17" t="s">
        <v>28</v>
      </c>
      <c r="C14" s="18">
        <v>7.7999999999999996E-3</v>
      </c>
      <c r="D14" s="19" t="s">
        <v>43</v>
      </c>
      <c r="E14" s="20">
        <v>58.773049753065131</v>
      </c>
      <c r="F14" s="21">
        <f t="shared" si="0"/>
        <v>0.458429788073908</v>
      </c>
      <c r="G14" s="22">
        <v>59.460716278465163</v>
      </c>
      <c r="H14" s="21">
        <f t="shared" si="1"/>
        <v>0.46379358697202827</v>
      </c>
      <c r="I14" s="22">
        <v>43.82122095963755</v>
      </c>
      <c r="J14" s="21">
        <f t="shared" si="2"/>
        <v>0.3418055234851729</v>
      </c>
      <c r="K14" s="23">
        <v>55.988983951999622</v>
      </c>
      <c r="L14" s="21">
        <f t="shared" si="3"/>
        <v>0.43671407482559704</v>
      </c>
      <c r="M14" s="20">
        <v>59.283267501239173</v>
      </c>
      <c r="N14" s="21">
        <f t="shared" si="4"/>
        <v>0.46240948650966551</v>
      </c>
      <c r="O14" s="22">
        <v>51.895712066327974</v>
      </c>
      <c r="P14" s="21">
        <f t="shared" si="5"/>
        <v>0.4047865541173582</v>
      </c>
      <c r="Q14" s="22">
        <v>59.463565826995499</v>
      </c>
      <c r="R14" s="21">
        <f t="shared" si="6"/>
        <v>0.46381581345056488</v>
      </c>
      <c r="S14" s="22">
        <v>51.439235779549733</v>
      </c>
      <c r="T14" s="21">
        <f t="shared" si="7"/>
        <v>0.40122603908048793</v>
      </c>
      <c r="U14" s="22">
        <v>62.389906472539714</v>
      </c>
      <c r="V14" s="21">
        <f t="shared" si="8"/>
        <v>0.48664127048580974</v>
      </c>
      <c r="W14" s="23">
        <v>57.299946539997983</v>
      </c>
      <c r="X14" s="21">
        <f t="shared" si="9"/>
        <v>0.44693958301198422</v>
      </c>
      <c r="Y14" s="20">
        <v>55.090537183295126</v>
      </c>
      <c r="Z14" s="21">
        <f t="shared" si="10"/>
        <v>0.42970619002970195</v>
      </c>
      <c r="AA14" s="22">
        <v>58.693131357354197</v>
      </c>
      <c r="AB14" s="21">
        <f t="shared" si="11"/>
        <v>0.4578064245873627</v>
      </c>
      <c r="AC14" s="22">
        <v>56.7103092760699</v>
      </c>
      <c r="AD14" s="21">
        <f t="shared" si="12"/>
        <v>0.4423404123533452</v>
      </c>
      <c r="AE14" s="22">
        <v>60.828485491978356</v>
      </c>
      <c r="AF14" s="21">
        <f t="shared" si="13"/>
        <v>0.47446218683743113</v>
      </c>
      <c r="AG14" s="23">
        <v>57.090681664307148</v>
      </c>
      <c r="AH14" s="21">
        <f t="shared" si="14"/>
        <v>0.44530731698159576</v>
      </c>
      <c r="AI14" s="20">
        <v>53.403518038523089</v>
      </c>
      <c r="AJ14" s="21">
        <f t="shared" si="15"/>
        <v>0.41654744070048005</v>
      </c>
      <c r="AK14" s="22">
        <v>54.188677177786403</v>
      </c>
      <c r="AL14" s="21">
        <f t="shared" si="16"/>
        <v>0.42267168198673394</v>
      </c>
      <c r="AM14" s="23">
        <v>53.599807823338921</v>
      </c>
      <c r="AN14" s="21">
        <f t="shared" si="17"/>
        <v>0.41807850102204358</v>
      </c>
      <c r="AO14" s="23">
        <v>56.462510655919623</v>
      </c>
    </row>
    <row r="15" spans="1:58" ht="36" customHeight="1" x14ac:dyDescent="0.35">
      <c r="A15" s="76" t="s">
        <v>47</v>
      </c>
      <c r="B15" s="17" t="s">
        <v>28</v>
      </c>
      <c r="C15" s="18">
        <v>2.3999999999999998E-3</v>
      </c>
      <c r="D15" s="19" t="s">
        <v>29</v>
      </c>
      <c r="E15" s="20">
        <v>60.755878158261602</v>
      </c>
      <c r="F15" s="21">
        <f t="shared" si="0"/>
        <v>0.14581410757982782</v>
      </c>
      <c r="G15" s="22">
        <v>59.398923685767137</v>
      </c>
      <c r="H15" s="21">
        <f t="shared" si="1"/>
        <v>0.14255741684584111</v>
      </c>
      <c r="I15" s="22">
        <v>59.83331786969655</v>
      </c>
      <c r="J15" s="21">
        <f t="shared" si="2"/>
        <v>0.1435999628872717</v>
      </c>
      <c r="K15" s="23">
        <v>60.164279758800248</v>
      </c>
      <c r="L15" s="21">
        <f t="shared" si="3"/>
        <v>0.14439427142112057</v>
      </c>
      <c r="M15" s="20">
        <v>56.845291813761754</v>
      </c>
      <c r="N15" s="21">
        <f t="shared" si="4"/>
        <v>0.1364287003530282</v>
      </c>
      <c r="O15" s="22">
        <v>49.587398308077681</v>
      </c>
      <c r="P15" s="21">
        <f t="shared" si="5"/>
        <v>0.11900975593938642</v>
      </c>
      <c r="Q15" s="22">
        <v>58.3821709027849</v>
      </c>
      <c r="R15" s="21">
        <f t="shared" si="6"/>
        <v>0.14011721016668374</v>
      </c>
      <c r="S15" s="22">
        <v>61.908258829452301</v>
      </c>
      <c r="T15" s="21">
        <f t="shared" si="7"/>
        <v>0.1485798211906855</v>
      </c>
      <c r="U15" s="22">
        <v>61.077525884040661</v>
      </c>
      <c r="V15" s="21">
        <f t="shared" si="8"/>
        <v>0.14658606212169759</v>
      </c>
      <c r="W15" s="23">
        <v>57.122897386587837</v>
      </c>
      <c r="X15" s="21">
        <f t="shared" si="9"/>
        <v>0.1370949537278108</v>
      </c>
      <c r="Y15" s="20">
        <v>51.688150928476375</v>
      </c>
      <c r="Z15" s="21">
        <f t="shared" si="10"/>
        <v>0.12405156222834329</v>
      </c>
      <c r="AA15" s="22">
        <v>62.489911616100471</v>
      </c>
      <c r="AB15" s="21">
        <f t="shared" si="11"/>
        <v>0.14997578787864113</v>
      </c>
      <c r="AC15" s="22">
        <v>56.525074881706793</v>
      </c>
      <c r="AD15" s="21">
        <f t="shared" si="12"/>
        <v>0.13566017971609629</v>
      </c>
      <c r="AE15" s="22">
        <v>63.738064202569603</v>
      </c>
      <c r="AF15" s="21">
        <f t="shared" si="13"/>
        <v>0.15297135408616702</v>
      </c>
      <c r="AG15" s="23">
        <v>57.033566699128947</v>
      </c>
      <c r="AH15" s="21">
        <f t="shared" si="14"/>
        <v>0.13688056007790947</v>
      </c>
      <c r="AI15" s="20">
        <v>59.348358470377086</v>
      </c>
      <c r="AJ15" s="21">
        <f t="shared" si="15"/>
        <v>0.14243606032890499</v>
      </c>
      <c r="AK15" s="22">
        <v>52.306816348789951</v>
      </c>
      <c r="AL15" s="21">
        <f t="shared" si="16"/>
        <v>0.12553635923709588</v>
      </c>
      <c r="AM15" s="23">
        <v>57.587972939980297</v>
      </c>
      <c r="AN15" s="21">
        <f t="shared" si="17"/>
        <v>0.1382111350559527</v>
      </c>
      <c r="AO15" s="23">
        <v>57.717536243859136</v>
      </c>
    </row>
    <row r="16" spans="1:58" x14ac:dyDescent="0.35">
      <c r="A16" s="76" t="s">
        <v>48</v>
      </c>
      <c r="B16" s="17" t="s">
        <v>28</v>
      </c>
      <c r="C16" s="18">
        <v>2.0999999999999999E-3</v>
      </c>
      <c r="D16" s="19" t="s">
        <v>29</v>
      </c>
      <c r="E16" s="20">
        <v>53.507886988008728</v>
      </c>
      <c r="F16" s="21">
        <f t="shared" si="0"/>
        <v>0.11236656267481832</v>
      </c>
      <c r="G16" s="22">
        <v>63.436034607802924</v>
      </c>
      <c r="H16" s="21">
        <f t="shared" si="1"/>
        <v>0.13321567267638612</v>
      </c>
      <c r="I16" s="22">
        <v>51.731697577309447</v>
      </c>
      <c r="J16" s="21">
        <f t="shared" si="2"/>
        <v>0.10863656491234983</v>
      </c>
      <c r="K16" s="23">
        <v>56.131093391807127</v>
      </c>
      <c r="L16" s="21">
        <f t="shared" si="3"/>
        <v>0.11787529612279496</v>
      </c>
      <c r="M16" s="20">
        <v>52.671196604932199</v>
      </c>
      <c r="N16" s="21">
        <f t="shared" si="4"/>
        <v>0.11060951287035761</v>
      </c>
      <c r="O16" s="22">
        <v>56.099370434754277</v>
      </c>
      <c r="P16" s="21">
        <f t="shared" si="5"/>
        <v>0.11780867791298398</v>
      </c>
      <c r="Q16" s="22">
        <v>57.752781060142198</v>
      </c>
      <c r="R16" s="21">
        <f t="shared" si="6"/>
        <v>0.12128084022629861</v>
      </c>
      <c r="S16" s="22">
        <v>44.906382407717899</v>
      </c>
      <c r="T16" s="21">
        <f t="shared" si="7"/>
        <v>9.4303403056207588E-2</v>
      </c>
      <c r="U16" s="22">
        <v>64.875336744586647</v>
      </c>
      <c r="V16" s="21">
        <f t="shared" si="8"/>
        <v>0.13623820716363194</v>
      </c>
      <c r="W16" s="23">
        <v>56.107046693056205</v>
      </c>
      <c r="X16" s="21">
        <f t="shared" si="9"/>
        <v>0.11782479805541803</v>
      </c>
      <c r="Y16" s="20">
        <v>53.942070324046981</v>
      </c>
      <c r="Z16" s="21">
        <f t="shared" si="10"/>
        <v>0.11327834768049866</v>
      </c>
      <c r="AA16" s="22">
        <v>66.150229465104431</v>
      </c>
      <c r="AB16" s="21">
        <f t="shared" si="11"/>
        <v>0.13891548187671929</v>
      </c>
      <c r="AC16" s="22">
        <v>65.458385559493735</v>
      </c>
      <c r="AD16" s="21">
        <f t="shared" si="12"/>
        <v>0.13746260967493684</v>
      </c>
      <c r="AE16" s="22">
        <v>69.327901520814493</v>
      </c>
      <c r="AF16" s="21">
        <f t="shared" si="13"/>
        <v>0.14558859319371042</v>
      </c>
      <c r="AG16" s="23">
        <v>62.472947275883726</v>
      </c>
      <c r="AH16" s="21">
        <f t="shared" si="14"/>
        <v>0.1311931892793558</v>
      </c>
      <c r="AI16" s="20">
        <v>58.184905273740867</v>
      </c>
      <c r="AJ16" s="21">
        <f t="shared" si="15"/>
        <v>0.12218830107485582</v>
      </c>
      <c r="AK16" s="22">
        <v>58.595474874968446</v>
      </c>
      <c r="AL16" s="21">
        <f t="shared" si="16"/>
        <v>0.12305049723743373</v>
      </c>
      <c r="AM16" s="23">
        <v>58.287547674047758</v>
      </c>
      <c r="AN16" s="21">
        <f t="shared" si="17"/>
        <v>0.12240385011550028</v>
      </c>
      <c r="AO16" s="23">
        <v>58.280480950523149</v>
      </c>
    </row>
    <row r="17" spans="1:41" ht="36" customHeight="1" x14ac:dyDescent="0.35">
      <c r="A17" s="76" t="s">
        <v>49</v>
      </c>
      <c r="B17" s="17" t="s">
        <v>50</v>
      </c>
      <c r="C17" s="18">
        <v>1.23E-2</v>
      </c>
      <c r="D17" s="19" t="s">
        <v>43</v>
      </c>
      <c r="E17" s="20">
        <v>67.914500616980007</v>
      </c>
      <c r="F17" s="21">
        <f t="shared" si="0"/>
        <v>0.83534835758885406</v>
      </c>
      <c r="G17" s="22">
        <v>65.106360217891293</v>
      </c>
      <c r="H17" s="21">
        <f t="shared" si="1"/>
        <v>0.8008082306800629</v>
      </c>
      <c r="I17" s="22">
        <v>50.874418670009099</v>
      </c>
      <c r="J17" s="21">
        <f t="shared" si="2"/>
        <v>0.6257553496411119</v>
      </c>
      <c r="K17" s="23">
        <v>63.66404210785921</v>
      </c>
      <c r="L17" s="21">
        <f t="shared" si="3"/>
        <v>0.78306771792666829</v>
      </c>
      <c r="M17" s="20">
        <v>61.369992529513816</v>
      </c>
      <c r="N17" s="21">
        <f t="shared" si="4"/>
        <v>0.75485090811301991</v>
      </c>
      <c r="O17" s="22">
        <v>55.235766759002921</v>
      </c>
      <c r="P17" s="21">
        <f t="shared" si="5"/>
        <v>0.67939993113573593</v>
      </c>
      <c r="Q17" s="22">
        <v>57.1637568294692</v>
      </c>
      <c r="R17" s="21">
        <f t="shared" si="6"/>
        <v>0.70311420900247112</v>
      </c>
      <c r="S17" s="22">
        <v>60.931407257887166</v>
      </c>
      <c r="T17" s="21">
        <f t="shared" si="7"/>
        <v>0.74945630927201212</v>
      </c>
      <c r="U17" s="22">
        <v>65.40035786141955</v>
      </c>
      <c r="V17" s="21">
        <f t="shared" si="8"/>
        <v>0.80442440169546048</v>
      </c>
      <c r="W17" s="23">
        <v>60.798043559225967</v>
      </c>
      <c r="X17" s="21">
        <f t="shared" si="9"/>
        <v>0.74781593577847938</v>
      </c>
      <c r="Y17" s="20">
        <v>61.835763343646001</v>
      </c>
      <c r="Z17" s="21">
        <f t="shared" si="10"/>
        <v>0.76057988912684582</v>
      </c>
      <c r="AA17" s="22">
        <v>67.135768941034129</v>
      </c>
      <c r="AB17" s="21">
        <f t="shared" si="11"/>
        <v>0.82576995797471975</v>
      </c>
      <c r="AC17" s="22">
        <v>64.194816232026298</v>
      </c>
      <c r="AD17" s="21">
        <f t="shared" si="12"/>
        <v>0.78959623965392345</v>
      </c>
      <c r="AE17" s="22">
        <v>66.163477515138396</v>
      </c>
      <c r="AF17" s="21">
        <f t="shared" si="13"/>
        <v>0.81381077343620234</v>
      </c>
      <c r="AG17" s="23">
        <v>64.25512349773544</v>
      </c>
      <c r="AH17" s="21">
        <f t="shared" si="14"/>
        <v>0.79033801902214595</v>
      </c>
      <c r="AI17" s="20">
        <v>65.113482717077588</v>
      </c>
      <c r="AJ17" s="21">
        <f t="shared" si="15"/>
        <v>0.80089583742005432</v>
      </c>
      <c r="AK17" s="22">
        <v>57.414462672288096</v>
      </c>
      <c r="AL17" s="21">
        <f t="shared" si="16"/>
        <v>0.70619789086914364</v>
      </c>
      <c r="AM17" s="23">
        <v>63.188727705880218</v>
      </c>
      <c r="AN17" s="21">
        <f t="shared" si="17"/>
        <v>0.77722135078232668</v>
      </c>
      <c r="AO17" s="23">
        <v>62.672566062420834</v>
      </c>
    </row>
    <row r="18" spans="1:41" x14ac:dyDescent="0.35">
      <c r="A18" s="76" t="s">
        <v>51</v>
      </c>
      <c r="B18" s="17" t="s">
        <v>28</v>
      </c>
      <c r="C18" s="18">
        <v>1.8E-3</v>
      </c>
      <c r="D18" s="19" t="s">
        <v>29</v>
      </c>
      <c r="E18" s="20">
        <v>29.536795087084879</v>
      </c>
      <c r="F18" s="21">
        <f t="shared" si="0"/>
        <v>5.3166231156752779E-2</v>
      </c>
      <c r="G18" s="22">
        <v>46.492634670371331</v>
      </c>
      <c r="H18" s="21">
        <f t="shared" si="1"/>
        <v>8.3686742406668388E-2</v>
      </c>
      <c r="I18" s="22">
        <v>32.006821933604954</v>
      </c>
      <c r="J18" s="21">
        <f t="shared" si="2"/>
        <v>5.7612279480488915E-2</v>
      </c>
      <c r="K18" s="23">
        <v>35.117552331374824</v>
      </c>
      <c r="L18" s="21">
        <f t="shared" si="3"/>
        <v>6.321159419647468E-2</v>
      </c>
      <c r="M18" s="20">
        <v>46.603809900058565</v>
      </c>
      <c r="N18" s="21">
        <f t="shared" si="4"/>
        <v>8.3886857820105409E-2</v>
      </c>
      <c r="O18" s="22">
        <v>46.386172362620002</v>
      </c>
      <c r="P18" s="21">
        <f t="shared" si="5"/>
        <v>8.3495110252715998E-2</v>
      </c>
      <c r="Q18" s="22">
        <v>42.6527477388872</v>
      </c>
      <c r="R18" s="21">
        <f t="shared" si="6"/>
        <v>7.6774945929996952E-2</v>
      </c>
      <c r="S18" s="22">
        <v>45.464879067233731</v>
      </c>
      <c r="T18" s="21">
        <f t="shared" si="7"/>
        <v>8.1836782321020721E-2</v>
      </c>
      <c r="U18" s="22">
        <v>23.966933282375621</v>
      </c>
      <c r="V18" s="21">
        <f t="shared" si="8"/>
        <v>4.3140479908276116E-2</v>
      </c>
      <c r="W18" s="23">
        <v>39.733462183252065</v>
      </c>
      <c r="X18" s="21">
        <f t="shared" si="9"/>
        <v>7.1520231929853711E-2</v>
      </c>
      <c r="Y18" s="20">
        <v>41.273056205907622</v>
      </c>
      <c r="Z18" s="21">
        <f t="shared" si="10"/>
        <v>7.4291501170633711E-2</v>
      </c>
      <c r="AA18" s="22">
        <v>44.871863642279969</v>
      </c>
      <c r="AB18" s="21">
        <f t="shared" si="11"/>
        <v>8.0769354556103942E-2</v>
      </c>
      <c r="AC18" s="22">
        <v>48.244548687538362</v>
      </c>
      <c r="AD18" s="21">
        <f t="shared" si="12"/>
        <v>8.6840187637569052E-2</v>
      </c>
      <c r="AE18" s="22">
        <v>40.429337248369698</v>
      </c>
      <c r="AF18" s="21">
        <f t="shared" si="13"/>
        <v>7.2772807047065458E-2</v>
      </c>
      <c r="AG18" s="23">
        <v>44.456677411146721</v>
      </c>
      <c r="AH18" s="21">
        <f t="shared" si="14"/>
        <v>8.0022019340064102E-2</v>
      </c>
      <c r="AI18" s="20">
        <v>41.482976775976546</v>
      </c>
      <c r="AJ18" s="21">
        <f t="shared" si="15"/>
        <v>7.4669358196757782E-2</v>
      </c>
      <c r="AK18" s="22">
        <v>50.009237118168045</v>
      </c>
      <c r="AL18" s="21">
        <f t="shared" si="16"/>
        <v>9.0016626812702477E-2</v>
      </c>
      <c r="AM18" s="23">
        <v>43.614541861524422</v>
      </c>
      <c r="AN18" s="21">
        <f t="shared" si="17"/>
        <v>7.8506175350743959E-2</v>
      </c>
      <c r="AO18" s="23">
        <v>40.832752775137898</v>
      </c>
    </row>
    <row r="19" spans="1:41" ht="36" customHeight="1" x14ac:dyDescent="0.35">
      <c r="A19" s="76" t="s">
        <v>52</v>
      </c>
      <c r="B19" s="17" t="s">
        <v>28</v>
      </c>
      <c r="C19" s="18">
        <v>1.24E-2</v>
      </c>
      <c r="D19" s="19" t="s">
        <v>43</v>
      </c>
      <c r="E19" s="20">
        <v>58.269281856506403</v>
      </c>
      <c r="F19" s="21">
        <f t="shared" si="0"/>
        <v>0.72253909502067937</v>
      </c>
      <c r="G19" s="22">
        <v>56.139804445497532</v>
      </c>
      <c r="H19" s="21">
        <f t="shared" si="1"/>
        <v>0.6961335751241694</v>
      </c>
      <c r="I19" s="22">
        <v>69.209453694020254</v>
      </c>
      <c r="J19" s="21">
        <f t="shared" si="2"/>
        <v>0.85819722580585112</v>
      </c>
      <c r="K19" s="23">
        <v>59.818473000706511</v>
      </c>
      <c r="L19" s="21">
        <f t="shared" si="3"/>
        <v>0.74174906520876072</v>
      </c>
      <c r="M19" s="20">
        <v>53.921615406348508</v>
      </c>
      <c r="N19" s="21">
        <f t="shared" si="4"/>
        <v>0.66862803103872148</v>
      </c>
      <c r="O19" s="22">
        <v>64.924978417493776</v>
      </c>
      <c r="P19" s="21">
        <f t="shared" si="5"/>
        <v>0.80506973237692281</v>
      </c>
      <c r="Q19" s="22">
        <v>55.485646076033397</v>
      </c>
      <c r="R19" s="21">
        <f t="shared" si="6"/>
        <v>0.68802201134281415</v>
      </c>
      <c r="S19" s="22">
        <v>55.051415707153694</v>
      </c>
      <c r="T19" s="21">
        <f t="shared" si="7"/>
        <v>0.6826375547687058</v>
      </c>
      <c r="U19" s="22">
        <v>58.501847425896564</v>
      </c>
      <c r="V19" s="21">
        <f t="shared" si="8"/>
        <v>0.72542290808111731</v>
      </c>
      <c r="W19" s="23">
        <v>58.08597915611589</v>
      </c>
      <c r="X19" s="21">
        <f t="shared" si="9"/>
        <v>0.72026614153583701</v>
      </c>
      <c r="Y19" s="20">
        <v>57.192051253334867</v>
      </c>
      <c r="Z19" s="21">
        <f t="shared" si="10"/>
        <v>0.70918143554135238</v>
      </c>
      <c r="AA19" s="22">
        <v>60.669753848632261</v>
      </c>
      <c r="AB19" s="21">
        <f t="shared" si="11"/>
        <v>0.75230494772304002</v>
      </c>
      <c r="AC19" s="22">
        <v>65.508455962682035</v>
      </c>
      <c r="AD19" s="21">
        <f t="shared" si="12"/>
        <v>0.81230485393725715</v>
      </c>
      <c r="AE19" s="22">
        <v>61.023350629833551</v>
      </c>
      <c r="AF19" s="21">
        <f t="shared" si="13"/>
        <v>0.75668954780993603</v>
      </c>
      <c r="AG19" s="23">
        <v>61.441684678020657</v>
      </c>
      <c r="AH19" s="21">
        <f t="shared" si="14"/>
        <v>0.76187689000745606</v>
      </c>
      <c r="AI19" s="20">
        <v>50.426231206812353</v>
      </c>
      <c r="AJ19" s="21">
        <f t="shared" si="15"/>
        <v>0.62528526696447317</v>
      </c>
      <c r="AK19" s="22">
        <v>52.420395148687604</v>
      </c>
      <c r="AL19" s="21">
        <f t="shared" si="16"/>
        <v>0.65001289984372623</v>
      </c>
      <c r="AM19" s="23">
        <v>50.924772192281168</v>
      </c>
      <c r="AN19" s="21">
        <f t="shared" si="17"/>
        <v>0.63146717518428641</v>
      </c>
      <c r="AO19" s="23">
        <v>58.335553175855978</v>
      </c>
    </row>
    <row r="20" spans="1:41" x14ac:dyDescent="0.35">
      <c r="A20" s="76" t="s">
        <v>53</v>
      </c>
      <c r="B20" s="17" t="s">
        <v>28</v>
      </c>
      <c r="C20" s="18">
        <v>4.5999999999999999E-3</v>
      </c>
      <c r="D20" s="19" t="s">
        <v>31</v>
      </c>
      <c r="E20" s="20">
        <v>51.481372259213245</v>
      </c>
      <c r="F20" s="21">
        <f t="shared" si="0"/>
        <v>0.23681431239238093</v>
      </c>
      <c r="G20" s="22">
        <v>62.091033558144694</v>
      </c>
      <c r="H20" s="21">
        <f t="shared" si="1"/>
        <v>0.28561875436746559</v>
      </c>
      <c r="I20" s="22">
        <v>63.74057823982325</v>
      </c>
      <c r="J20" s="21">
        <f t="shared" si="2"/>
        <v>0.29320665990318695</v>
      </c>
      <c r="K20" s="23">
        <v>57.116111845014679</v>
      </c>
      <c r="L20" s="21">
        <f t="shared" si="3"/>
        <v>0.26273411448706752</v>
      </c>
      <c r="M20" s="20">
        <v>52.275226322097204</v>
      </c>
      <c r="N20" s="21">
        <f t="shared" si="4"/>
        <v>0.24046604108164712</v>
      </c>
      <c r="O20" s="22">
        <v>53.81349715742347</v>
      </c>
      <c r="P20" s="21">
        <f t="shared" si="5"/>
        <v>0.24754208692414795</v>
      </c>
      <c r="Q20" s="22">
        <v>57.1637568294692</v>
      </c>
      <c r="R20" s="21">
        <f t="shared" si="6"/>
        <v>0.26295328141555829</v>
      </c>
      <c r="S20" s="22">
        <v>54.826941105905128</v>
      </c>
      <c r="T20" s="21">
        <f t="shared" si="7"/>
        <v>0.2522039290871636</v>
      </c>
      <c r="U20" s="22">
        <v>49.984872135697223</v>
      </c>
      <c r="V20" s="21">
        <f t="shared" si="8"/>
        <v>0.22993041182420723</v>
      </c>
      <c r="W20" s="23">
        <v>52.584412222908014</v>
      </c>
      <c r="X20" s="21">
        <f t="shared" si="9"/>
        <v>0.24188829622537686</v>
      </c>
      <c r="Y20" s="20">
        <v>50.786966128150894</v>
      </c>
      <c r="Z20" s="21">
        <f t="shared" si="10"/>
        <v>0.23362004418949411</v>
      </c>
      <c r="AA20" s="22">
        <v>64.157134688180761</v>
      </c>
      <c r="AB20" s="21">
        <f t="shared" si="11"/>
        <v>0.29512281956563152</v>
      </c>
      <c r="AC20" s="22">
        <v>58.359243113679099</v>
      </c>
      <c r="AD20" s="21">
        <f t="shared" si="12"/>
        <v>0.26845251832292383</v>
      </c>
      <c r="AE20" s="22">
        <v>61.131252940889453</v>
      </c>
      <c r="AF20" s="21">
        <f t="shared" si="13"/>
        <v>0.28120376352809145</v>
      </c>
      <c r="AG20" s="23">
        <v>57.426512454321895</v>
      </c>
      <c r="AH20" s="21">
        <f t="shared" si="14"/>
        <v>0.26416195728988073</v>
      </c>
      <c r="AI20" s="20">
        <v>55.402343847185101</v>
      </c>
      <c r="AJ20" s="21">
        <f t="shared" si="15"/>
        <v>0.25485078169705144</v>
      </c>
      <c r="AK20" s="22">
        <v>51.012015930118999</v>
      </c>
      <c r="AL20" s="21">
        <f t="shared" si="16"/>
        <v>0.23465527327854738</v>
      </c>
      <c r="AM20" s="23">
        <v>54.304761867918579</v>
      </c>
      <c r="AN20" s="21">
        <f t="shared" si="17"/>
        <v>0.24980190459242546</v>
      </c>
      <c r="AO20" s="23">
        <v>55.067201260794803</v>
      </c>
    </row>
    <row r="21" spans="1:41" ht="36" customHeight="1" x14ac:dyDescent="0.35">
      <c r="A21" s="76" t="s">
        <v>54</v>
      </c>
      <c r="B21" s="17" t="s">
        <v>28</v>
      </c>
      <c r="C21" s="18">
        <v>7.4999999999999997E-3</v>
      </c>
      <c r="D21" s="19" t="s">
        <v>31</v>
      </c>
      <c r="E21" s="20">
        <v>50.927209347387318</v>
      </c>
      <c r="F21" s="21">
        <f t="shared" si="0"/>
        <v>0.38195407010540489</v>
      </c>
      <c r="G21" s="22">
        <v>66.292783490797703</v>
      </c>
      <c r="H21" s="21">
        <f t="shared" si="1"/>
        <v>0.49719587618098277</v>
      </c>
      <c r="I21" s="22">
        <v>64.256762278224159</v>
      </c>
      <c r="J21" s="21">
        <f t="shared" si="2"/>
        <v>0.48192571708668119</v>
      </c>
      <c r="K21" s="23">
        <v>58.202792176577788</v>
      </c>
      <c r="L21" s="21">
        <f t="shared" si="3"/>
        <v>0.43652094132433339</v>
      </c>
      <c r="M21" s="20">
        <v>48.307872230157948</v>
      </c>
      <c r="N21" s="21">
        <f t="shared" si="4"/>
        <v>0.36230904172618461</v>
      </c>
      <c r="O21" s="22">
        <v>52.204164685872243</v>
      </c>
      <c r="P21" s="21">
        <f t="shared" si="5"/>
        <v>0.39153123514404181</v>
      </c>
      <c r="Q21" s="22">
        <v>53.682279557786799</v>
      </c>
      <c r="R21" s="21">
        <f t="shared" si="6"/>
        <v>0.40261709668340095</v>
      </c>
      <c r="S21" s="22">
        <v>49.468699984675105</v>
      </c>
      <c r="T21" s="21">
        <f t="shared" si="7"/>
        <v>0.37101524988506329</v>
      </c>
      <c r="U21" s="22">
        <v>47.240488251144541</v>
      </c>
      <c r="V21" s="21">
        <f t="shared" si="8"/>
        <v>0.35430366188358403</v>
      </c>
      <c r="W21" s="23">
        <v>49.352350753761343</v>
      </c>
      <c r="X21" s="21">
        <f t="shared" si="9"/>
        <v>0.37014263065321007</v>
      </c>
      <c r="Y21" s="20">
        <v>54.230658408652594</v>
      </c>
      <c r="Z21" s="21">
        <f t="shared" si="10"/>
        <v>0.40672993806489444</v>
      </c>
      <c r="AA21" s="22">
        <v>66.056559228920634</v>
      </c>
      <c r="AB21" s="21">
        <f t="shared" si="11"/>
        <v>0.49542419421690476</v>
      </c>
      <c r="AC21" s="22">
        <v>59.300428409319217</v>
      </c>
      <c r="AD21" s="21">
        <f t="shared" si="12"/>
        <v>0.44475321306989413</v>
      </c>
      <c r="AE21" s="22">
        <v>61.429229555112997</v>
      </c>
      <c r="AF21" s="21">
        <f t="shared" si="13"/>
        <v>0.46071922166334744</v>
      </c>
      <c r="AG21" s="23">
        <v>59.24899995601038</v>
      </c>
      <c r="AH21" s="21">
        <f t="shared" si="14"/>
        <v>0.44436749967007783</v>
      </c>
      <c r="AI21" s="20">
        <v>53.992893877950372</v>
      </c>
      <c r="AJ21" s="21">
        <f t="shared" si="15"/>
        <v>0.4049467040846278</v>
      </c>
      <c r="AK21" s="22">
        <v>44.196120488910395</v>
      </c>
      <c r="AL21" s="21">
        <f t="shared" si="16"/>
        <v>0.33147090366682797</v>
      </c>
      <c r="AM21" s="23">
        <v>51.54370053069038</v>
      </c>
      <c r="AN21" s="21">
        <f t="shared" si="17"/>
        <v>0.38657775398017785</v>
      </c>
      <c r="AO21" s="23">
        <v>54.159288929753728</v>
      </c>
    </row>
    <row r="22" spans="1:41" ht="217.5" customHeight="1" x14ac:dyDescent="0.35">
      <c r="A22" s="76" t="s">
        <v>55</v>
      </c>
      <c r="B22" s="17" t="s">
        <v>56</v>
      </c>
      <c r="C22" s="18">
        <v>2.4400000000000002E-2</v>
      </c>
      <c r="D22" s="19" t="s">
        <v>31</v>
      </c>
      <c r="E22" s="20">
        <v>57.161744199840676</v>
      </c>
      <c r="F22" s="21">
        <f t="shared" si="0"/>
        <v>1.3947465584761125</v>
      </c>
      <c r="G22" s="22">
        <v>55.662953541400036</v>
      </c>
      <c r="H22" s="21">
        <f t="shared" si="1"/>
        <v>1.358176066410161</v>
      </c>
      <c r="I22" s="22">
        <v>61.719044537017496</v>
      </c>
      <c r="J22" s="21">
        <f t="shared" si="2"/>
        <v>1.5059446867032269</v>
      </c>
      <c r="K22" s="23">
        <v>57.623567069743842</v>
      </c>
      <c r="L22" s="21">
        <f t="shared" si="3"/>
        <v>1.4060150365017499</v>
      </c>
      <c r="M22" s="20">
        <v>52.944505058279532</v>
      </c>
      <c r="N22" s="21">
        <f t="shared" si="4"/>
        <v>1.2918459234220208</v>
      </c>
      <c r="O22" s="22">
        <v>52.541903023637744</v>
      </c>
      <c r="P22" s="21">
        <f t="shared" si="5"/>
        <v>1.282022433776761</v>
      </c>
      <c r="Q22" s="22">
        <v>68.562548181668504</v>
      </c>
      <c r="R22" s="21">
        <f t="shared" si="6"/>
        <v>1.6729261756327116</v>
      </c>
      <c r="S22" s="22">
        <v>49.248804394450197</v>
      </c>
      <c r="T22" s="21">
        <f t="shared" si="7"/>
        <v>1.2016708272245848</v>
      </c>
      <c r="U22" s="22">
        <v>52.570962827196553</v>
      </c>
      <c r="V22" s="21">
        <f t="shared" si="8"/>
        <v>1.282731492983596</v>
      </c>
      <c r="W22" s="23">
        <v>52.95768018076496</v>
      </c>
      <c r="X22" s="21">
        <f t="shared" si="9"/>
        <v>1.292167396410665</v>
      </c>
      <c r="Y22" s="20">
        <v>54.526451885762484</v>
      </c>
      <c r="Z22" s="21">
        <f t="shared" si="10"/>
        <v>1.3304454260126046</v>
      </c>
      <c r="AA22" s="22">
        <v>59.6325047707208</v>
      </c>
      <c r="AB22" s="21">
        <f t="shared" si="11"/>
        <v>1.4550331164055876</v>
      </c>
      <c r="AC22" s="22">
        <v>53.597744330700152</v>
      </c>
      <c r="AD22" s="21">
        <f t="shared" si="12"/>
        <v>1.3077849616690838</v>
      </c>
      <c r="AE22" s="22">
        <v>54.608353997069351</v>
      </c>
      <c r="AF22" s="21">
        <f t="shared" si="13"/>
        <v>1.3324438375284922</v>
      </c>
      <c r="AG22" s="23">
        <v>55.145809232457154</v>
      </c>
      <c r="AH22" s="21">
        <f t="shared" si="14"/>
        <v>1.3455577452719547</v>
      </c>
      <c r="AI22" s="20">
        <v>57.530135792945025</v>
      </c>
      <c r="AJ22" s="21">
        <f t="shared" si="15"/>
        <v>1.4037353133478587</v>
      </c>
      <c r="AK22" s="22">
        <v>54.340264335055402</v>
      </c>
      <c r="AL22" s="21">
        <f t="shared" si="16"/>
        <v>1.325902449775352</v>
      </c>
      <c r="AM22" s="23">
        <v>56.732667928472623</v>
      </c>
      <c r="AN22" s="21">
        <f t="shared" si="17"/>
        <v>1.384277097454732</v>
      </c>
      <c r="AO22" s="23">
        <v>54.991659011647236</v>
      </c>
    </row>
    <row r="23" spans="1:41" ht="36" customHeight="1" x14ac:dyDescent="0.35">
      <c r="A23" s="76" t="s">
        <v>57</v>
      </c>
      <c r="B23" s="17" t="s">
        <v>45</v>
      </c>
      <c r="C23" s="18">
        <v>2.6499999999999999E-2</v>
      </c>
      <c r="D23" s="19" t="s">
        <v>43</v>
      </c>
      <c r="E23" s="20">
        <v>55.293607013065369</v>
      </c>
      <c r="F23" s="21">
        <f t="shared" si="0"/>
        <v>1.4652805858462323</v>
      </c>
      <c r="G23" s="22">
        <v>51.8332101849808</v>
      </c>
      <c r="H23" s="21">
        <f t="shared" si="1"/>
        <v>1.3735800699019911</v>
      </c>
      <c r="I23" s="22">
        <v>39.911478700087002</v>
      </c>
      <c r="J23" s="21">
        <f t="shared" si="2"/>
        <v>1.0576541855523056</v>
      </c>
      <c r="K23" s="23">
        <v>51.179062302044315</v>
      </c>
      <c r="L23" s="21">
        <f t="shared" si="3"/>
        <v>1.3562451510041742</v>
      </c>
      <c r="M23" s="20">
        <v>65.358858959931553</v>
      </c>
      <c r="N23" s="21">
        <f t="shared" si="4"/>
        <v>1.7320097624381861</v>
      </c>
      <c r="O23" s="22">
        <v>57.45171995623874</v>
      </c>
      <c r="P23" s="21">
        <f t="shared" si="5"/>
        <v>1.5224705788403265</v>
      </c>
      <c r="Q23" s="22">
        <v>60.205594361103699</v>
      </c>
      <c r="R23" s="21">
        <f t="shared" si="6"/>
        <v>1.595448250569248</v>
      </c>
      <c r="S23" s="22">
        <v>61.5809041643206</v>
      </c>
      <c r="T23" s="21">
        <f t="shared" si="7"/>
        <v>1.631893960354496</v>
      </c>
      <c r="U23" s="22">
        <v>55.482620635338201</v>
      </c>
      <c r="V23" s="21">
        <f t="shared" si="8"/>
        <v>1.4702894468364622</v>
      </c>
      <c r="W23" s="23">
        <v>59.869323057470368</v>
      </c>
      <c r="X23" s="21">
        <f t="shared" si="9"/>
        <v>1.5865370610229648</v>
      </c>
      <c r="Y23" s="20">
        <v>61.600020869164453</v>
      </c>
      <c r="Z23" s="21">
        <f t="shared" si="10"/>
        <v>1.632400553032858</v>
      </c>
      <c r="AA23" s="22">
        <v>59.333068788533971</v>
      </c>
      <c r="AB23" s="21">
        <f t="shared" si="11"/>
        <v>1.5723263228961502</v>
      </c>
      <c r="AC23" s="22">
        <v>57.381245944840117</v>
      </c>
      <c r="AD23" s="21">
        <f t="shared" si="12"/>
        <v>1.520603017538263</v>
      </c>
      <c r="AE23" s="22">
        <v>50.640115367315097</v>
      </c>
      <c r="AF23" s="21">
        <f t="shared" si="13"/>
        <v>1.3419630572338501</v>
      </c>
      <c r="AG23" s="23">
        <v>58.22293856969344</v>
      </c>
      <c r="AH23" s="21">
        <f t="shared" si="14"/>
        <v>1.5429078720968761</v>
      </c>
      <c r="AI23" s="20">
        <v>63.29203633994404</v>
      </c>
      <c r="AJ23" s="21">
        <f t="shared" si="15"/>
        <v>1.6772389630085169</v>
      </c>
      <c r="AK23" s="22">
        <v>56.292059077654756</v>
      </c>
      <c r="AL23" s="21">
        <f t="shared" si="16"/>
        <v>1.4917395655578509</v>
      </c>
      <c r="AM23" s="23">
        <v>61.542042024371725</v>
      </c>
      <c r="AN23" s="21">
        <f t="shared" si="17"/>
        <v>1.6308641136458506</v>
      </c>
      <c r="AO23" s="23">
        <v>58.05363200977073</v>
      </c>
    </row>
    <row r="24" spans="1:41" x14ac:dyDescent="0.35">
      <c r="A24" s="76" t="s">
        <v>58</v>
      </c>
      <c r="B24" s="17" t="s">
        <v>28</v>
      </c>
      <c r="C24" s="18">
        <v>2.5000000000000001E-3</v>
      </c>
      <c r="D24" s="19" t="s">
        <v>43</v>
      </c>
      <c r="E24" s="20">
        <v>42.421321854349621</v>
      </c>
      <c r="F24" s="21">
        <f t="shared" si="0"/>
        <v>0.10605330463587405</v>
      </c>
      <c r="G24" s="22">
        <v>45.9702100795785</v>
      </c>
      <c r="H24" s="21">
        <f t="shared" si="1"/>
        <v>0.11492552519894625</v>
      </c>
      <c r="I24" s="22">
        <v>41.713745609537398</v>
      </c>
      <c r="J24" s="21">
        <f t="shared" si="2"/>
        <v>0.1042843640238435</v>
      </c>
      <c r="K24" s="23">
        <v>43.344473072955836</v>
      </c>
      <c r="L24" s="21">
        <f t="shared" si="3"/>
        <v>0.10836118268238959</v>
      </c>
      <c r="M24" s="20">
        <v>43.504208385129999</v>
      </c>
      <c r="N24" s="21">
        <f t="shared" si="4"/>
        <v>0.108760520962825</v>
      </c>
      <c r="O24" s="22">
        <v>34.956137657317143</v>
      </c>
      <c r="P24" s="21">
        <f t="shared" si="5"/>
        <v>8.7390344143292858E-2</v>
      </c>
      <c r="Q24" s="22">
        <v>53.461973430816002</v>
      </c>
      <c r="R24" s="21">
        <f t="shared" si="6"/>
        <v>0.13365493357704</v>
      </c>
      <c r="S24" s="22">
        <v>48.190350846074402</v>
      </c>
      <c r="T24" s="21">
        <f t="shared" si="7"/>
        <v>0.12047587711518601</v>
      </c>
      <c r="U24" s="22">
        <v>43.484710066885803</v>
      </c>
      <c r="V24" s="21">
        <f t="shared" si="8"/>
        <v>0.10871177516721452</v>
      </c>
      <c r="W24" s="23">
        <v>42.607010712748554</v>
      </c>
      <c r="X24" s="21">
        <f t="shared" si="9"/>
        <v>0.10651752678187139</v>
      </c>
      <c r="Y24" s="20">
        <v>42.807297152321482</v>
      </c>
      <c r="Z24" s="21">
        <f t="shared" si="10"/>
        <v>0.10701824288080371</v>
      </c>
      <c r="AA24" s="22">
        <v>32.083850670354167</v>
      </c>
      <c r="AB24" s="21">
        <f t="shared" si="11"/>
        <v>8.0209626675885423E-2</v>
      </c>
      <c r="AC24" s="22">
        <v>35.955930222914269</v>
      </c>
      <c r="AD24" s="21">
        <f t="shared" si="12"/>
        <v>8.9889825557285669E-2</v>
      </c>
      <c r="AE24" s="22">
        <v>39.816795217535102</v>
      </c>
      <c r="AF24" s="21">
        <f t="shared" si="13"/>
        <v>9.9541988043837751E-2</v>
      </c>
      <c r="AG24" s="23">
        <v>37.853575596576611</v>
      </c>
      <c r="AH24" s="21">
        <f t="shared" si="14"/>
        <v>9.4633938991441527E-2</v>
      </c>
      <c r="AI24" s="20">
        <v>42.816965035413453</v>
      </c>
      <c r="AJ24" s="21">
        <f t="shared" si="15"/>
        <v>0.10704241258853364</v>
      </c>
      <c r="AK24" s="22">
        <v>47.758664456940899</v>
      </c>
      <c r="AL24" s="21">
        <f t="shared" si="16"/>
        <v>0.11939666114235226</v>
      </c>
      <c r="AM24" s="23">
        <v>44.052389890795318</v>
      </c>
      <c r="AN24" s="21">
        <f t="shared" si="17"/>
        <v>0.1101309747269883</v>
      </c>
      <c r="AO24" s="23">
        <v>41.568514261252112</v>
      </c>
    </row>
    <row r="25" spans="1:41" ht="36" customHeight="1" x14ac:dyDescent="0.35">
      <c r="A25" s="76" t="s">
        <v>59</v>
      </c>
      <c r="B25" s="17" t="s">
        <v>28</v>
      </c>
      <c r="C25" s="18">
        <v>8.3000000000000001E-3</v>
      </c>
      <c r="D25" s="19" t="s">
        <v>29</v>
      </c>
      <c r="E25" s="20">
        <v>79.917467217729239</v>
      </c>
      <c r="F25" s="21">
        <f t="shared" si="0"/>
        <v>0.66331497790715266</v>
      </c>
      <c r="G25" s="22">
        <v>78.026557671548503</v>
      </c>
      <c r="H25" s="21">
        <f t="shared" si="1"/>
        <v>0.64762042867385261</v>
      </c>
      <c r="I25" s="22">
        <v>76.952240088660901</v>
      </c>
      <c r="J25" s="21">
        <f t="shared" si="2"/>
        <v>0.63870359273588551</v>
      </c>
      <c r="K25" s="23">
        <v>78.757148928061341</v>
      </c>
      <c r="L25" s="21">
        <f t="shared" si="3"/>
        <v>0.6536843361029091</v>
      </c>
      <c r="M25" s="20">
        <v>83.736692165043962</v>
      </c>
      <c r="N25" s="21">
        <f t="shared" si="4"/>
        <v>0.69501454496986492</v>
      </c>
      <c r="O25" s="22">
        <v>69.484258075954031</v>
      </c>
      <c r="P25" s="21">
        <f t="shared" si="5"/>
        <v>0.57671934203041841</v>
      </c>
      <c r="Q25" s="22">
        <v>71.260205795259097</v>
      </c>
      <c r="R25" s="21">
        <f t="shared" si="6"/>
        <v>0.59145970810065052</v>
      </c>
      <c r="S25" s="22">
        <v>70.778966304439294</v>
      </c>
      <c r="T25" s="21">
        <f t="shared" si="7"/>
        <v>0.58746542032684612</v>
      </c>
      <c r="U25" s="22">
        <v>80.995836697882112</v>
      </c>
      <c r="V25" s="21">
        <f t="shared" si="8"/>
        <v>0.67226544459242155</v>
      </c>
      <c r="W25" s="23">
        <v>77.114931822185881</v>
      </c>
      <c r="X25" s="21">
        <f t="shared" si="9"/>
        <v>0.6400539341241428</v>
      </c>
      <c r="Y25" s="20">
        <v>74.057802290193123</v>
      </c>
      <c r="Z25" s="21">
        <f t="shared" si="10"/>
        <v>0.61467975900860294</v>
      </c>
      <c r="AA25" s="22">
        <v>78.712904173736831</v>
      </c>
      <c r="AB25" s="21">
        <f t="shared" si="11"/>
        <v>0.65331710464201576</v>
      </c>
      <c r="AC25" s="22">
        <v>76.658479325008798</v>
      </c>
      <c r="AD25" s="21">
        <f t="shared" si="12"/>
        <v>0.63626537839757302</v>
      </c>
      <c r="AE25" s="22">
        <v>79.288208225555451</v>
      </c>
      <c r="AF25" s="21">
        <f t="shared" si="13"/>
        <v>0.65809212827211028</v>
      </c>
      <c r="AG25" s="23">
        <v>76.559688523333747</v>
      </c>
      <c r="AH25" s="21">
        <f t="shared" si="14"/>
        <v>0.63544541474367011</v>
      </c>
      <c r="AI25" s="20">
        <v>74.241343134661605</v>
      </c>
      <c r="AJ25" s="21">
        <f t="shared" si="15"/>
        <v>0.61620314801769138</v>
      </c>
      <c r="AK25" s="22">
        <v>75.07971452265555</v>
      </c>
      <c r="AL25" s="21">
        <f t="shared" si="16"/>
        <v>0.62316163053804108</v>
      </c>
      <c r="AM25" s="23">
        <v>74.450935981660095</v>
      </c>
      <c r="AN25" s="21">
        <f t="shared" si="17"/>
        <v>0.61794276864777875</v>
      </c>
      <c r="AO25" s="23">
        <v>76.86450112314796</v>
      </c>
    </row>
    <row r="26" spans="1:41" x14ac:dyDescent="0.35">
      <c r="A26" s="76" t="s">
        <v>60</v>
      </c>
      <c r="B26" s="17" t="s">
        <v>28</v>
      </c>
      <c r="C26" s="18">
        <v>2.8E-3</v>
      </c>
      <c r="D26" s="19" t="s">
        <v>29</v>
      </c>
      <c r="E26" s="20">
        <v>58.442174040897363</v>
      </c>
      <c r="F26" s="21">
        <f t="shared" si="0"/>
        <v>0.16363808731451263</v>
      </c>
      <c r="G26" s="22">
        <v>60.852189688969169</v>
      </c>
      <c r="H26" s="21">
        <f t="shared" si="1"/>
        <v>0.17038613112911366</v>
      </c>
      <c r="I26" s="22">
        <v>50.864532744234047</v>
      </c>
      <c r="J26" s="21">
        <f t="shared" si="2"/>
        <v>0.14242069168385532</v>
      </c>
      <c r="K26" s="23">
        <v>57.649650475986242</v>
      </c>
      <c r="L26" s="21">
        <f t="shared" si="3"/>
        <v>0.16141902133276148</v>
      </c>
      <c r="M26" s="20">
        <v>55.342409350622468</v>
      </c>
      <c r="N26" s="21">
        <f t="shared" si="4"/>
        <v>0.15495874618174291</v>
      </c>
      <c r="O26" s="22">
        <v>59.459600954264999</v>
      </c>
      <c r="P26" s="21">
        <f t="shared" si="5"/>
        <v>0.166486882671942</v>
      </c>
      <c r="Q26" s="22">
        <v>56.049315903654403</v>
      </c>
      <c r="R26" s="21">
        <f t="shared" si="6"/>
        <v>0.15693808453023234</v>
      </c>
      <c r="S26" s="22">
        <v>59.833602831749864</v>
      </c>
      <c r="T26" s="21">
        <f t="shared" si="7"/>
        <v>0.16753408792889962</v>
      </c>
      <c r="U26" s="22">
        <v>63.464617392181232</v>
      </c>
      <c r="V26" s="21">
        <f t="shared" si="8"/>
        <v>0.17770092869810744</v>
      </c>
      <c r="W26" s="23">
        <v>59.318585220335777</v>
      </c>
      <c r="X26" s="21">
        <f t="shared" si="9"/>
        <v>0.16609203861694016</v>
      </c>
      <c r="Y26" s="20">
        <v>66.454288382633237</v>
      </c>
      <c r="Z26" s="21">
        <f t="shared" si="10"/>
        <v>0.18607200747137306</v>
      </c>
      <c r="AA26" s="22">
        <v>62.329503953708013</v>
      </c>
      <c r="AB26" s="21">
        <f t="shared" si="11"/>
        <v>0.17452261107038244</v>
      </c>
      <c r="AC26" s="22">
        <v>61.723919903772632</v>
      </c>
      <c r="AD26" s="21">
        <f t="shared" si="12"/>
        <v>0.17282697573056338</v>
      </c>
      <c r="AE26" s="22">
        <v>67.430603705123801</v>
      </c>
      <c r="AF26" s="21">
        <f t="shared" si="13"/>
        <v>0.18880569037434664</v>
      </c>
      <c r="AG26" s="23">
        <v>64.029042537948357</v>
      </c>
      <c r="AH26" s="21">
        <f t="shared" si="14"/>
        <v>0.17928131910625539</v>
      </c>
      <c r="AI26" s="20">
        <v>58.451650211820528</v>
      </c>
      <c r="AJ26" s="21">
        <f t="shared" si="15"/>
        <v>0.16366462059309747</v>
      </c>
      <c r="AK26" s="22">
        <v>59.324010222416405</v>
      </c>
      <c r="AL26" s="21">
        <f t="shared" si="16"/>
        <v>0.16610722862276592</v>
      </c>
      <c r="AM26" s="23">
        <v>58.669740214469492</v>
      </c>
      <c r="AN26" s="21">
        <f t="shared" si="17"/>
        <v>0.16427527260051458</v>
      </c>
      <c r="AO26" s="23">
        <v>60.29107994017896</v>
      </c>
    </row>
    <row r="27" spans="1:41" ht="36" customHeight="1" x14ac:dyDescent="0.35">
      <c r="A27" s="76" t="s">
        <v>61</v>
      </c>
      <c r="B27" s="17" t="s">
        <v>28</v>
      </c>
      <c r="C27" s="18">
        <v>3.2000000000000002E-3</v>
      </c>
      <c r="D27" s="19" t="s">
        <v>29</v>
      </c>
      <c r="E27" s="20">
        <v>52.486244140046281</v>
      </c>
      <c r="F27" s="21">
        <f t="shared" si="0"/>
        <v>0.16795598124814812</v>
      </c>
      <c r="G27" s="22">
        <v>48.073302545887934</v>
      </c>
      <c r="H27" s="21">
        <f t="shared" si="1"/>
        <v>0.15383456814684141</v>
      </c>
      <c r="I27" s="22">
        <v>46.489679871646999</v>
      </c>
      <c r="J27" s="21">
        <f t="shared" si="2"/>
        <v>0.14876697558927041</v>
      </c>
      <c r="K27" s="23">
        <v>49.96304880811892</v>
      </c>
      <c r="L27" s="21">
        <f t="shared" si="3"/>
        <v>0.15988175618598055</v>
      </c>
      <c r="M27" s="20">
        <v>39.197405708639913</v>
      </c>
      <c r="N27" s="21">
        <f t="shared" si="4"/>
        <v>0.12543169826764772</v>
      </c>
      <c r="O27" s="22">
        <v>46.85725048403242</v>
      </c>
      <c r="P27" s="21">
        <f t="shared" si="5"/>
        <v>0.14994320154890375</v>
      </c>
      <c r="Q27" s="22">
        <v>44.244695474906599</v>
      </c>
      <c r="R27" s="21">
        <f t="shared" si="6"/>
        <v>0.14158302551970112</v>
      </c>
      <c r="S27" s="22">
        <v>36.874217492248398</v>
      </c>
      <c r="T27" s="21">
        <f t="shared" si="7"/>
        <v>0.11799749597519488</v>
      </c>
      <c r="U27" s="22">
        <v>57.247744178192612</v>
      </c>
      <c r="V27" s="21">
        <f t="shared" si="8"/>
        <v>0.18319278137021636</v>
      </c>
      <c r="W27" s="23">
        <v>46.086880937752809</v>
      </c>
      <c r="X27" s="21">
        <f t="shared" si="9"/>
        <v>0.14747801900080901</v>
      </c>
      <c r="Y27" s="20">
        <v>47.424872285353558</v>
      </c>
      <c r="Z27" s="21">
        <f t="shared" si="10"/>
        <v>0.15175959131313138</v>
      </c>
      <c r="AA27" s="22">
        <v>40.432779263067268</v>
      </c>
      <c r="AB27" s="21">
        <f t="shared" si="11"/>
        <v>0.12938489364181527</v>
      </c>
      <c r="AC27" s="22">
        <v>42.310449141909665</v>
      </c>
      <c r="AD27" s="21">
        <f t="shared" si="12"/>
        <v>0.13539343725411093</v>
      </c>
      <c r="AE27" s="22">
        <v>45.596143373624997</v>
      </c>
      <c r="AF27" s="21">
        <f t="shared" si="13"/>
        <v>0.1459076587956</v>
      </c>
      <c r="AG27" s="23">
        <v>43.967355050917348</v>
      </c>
      <c r="AH27" s="21">
        <f t="shared" si="14"/>
        <v>0.14069553616293551</v>
      </c>
      <c r="AI27" s="20">
        <v>33.806102515278248</v>
      </c>
      <c r="AJ27" s="21">
        <f t="shared" si="15"/>
        <v>0.1081795280488904</v>
      </c>
      <c r="AK27" s="22">
        <v>33.479560685681605</v>
      </c>
      <c r="AL27" s="21">
        <f t="shared" si="16"/>
        <v>0.10713459419418114</v>
      </c>
      <c r="AM27" s="23">
        <v>33.724467057879089</v>
      </c>
      <c r="AN27" s="21">
        <f t="shared" si="17"/>
        <v>0.10791829458521308</v>
      </c>
      <c r="AO27" s="23">
        <v>44.376880091849252</v>
      </c>
    </row>
    <row r="28" spans="1:41" x14ac:dyDescent="0.35">
      <c r="A28" s="76" t="s">
        <v>62</v>
      </c>
      <c r="B28" s="17" t="s">
        <v>36</v>
      </c>
      <c r="C28" s="18">
        <v>6.5600000000000006E-2</v>
      </c>
      <c r="D28" s="19" t="s">
        <v>43</v>
      </c>
      <c r="E28" s="20">
        <v>68.804575729622599</v>
      </c>
      <c r="F28" s="21">
        <f t="shared" si="0"/>
        <v>4.5135801678632426</v>
      </c>
      <c r="G28" s="22">
        <v>76.030440912108304</v>
      </c>
      <c r="H28" s="21">
        <f t="shared" si="1"/>
        <v>4.987596923834305</v>
      </c>
      <c r="I28" s="22">
        <v>79.16295604219475</v>
      </c>
      <c r="J28" s="21">
        <f t="shared" si="2"/>
        <v>5.1930899163679758</v>
      </c>
      <c r="K28" s="23">
        <v>73.044011346882741</v>
      </c>
      <c r="L28" s="21">
        <f t="shared" si="3"/>
        <v>4.7916871443555085</v>
      </c>
      <c r="M28" s="20">
        <v>78.918150268309617</v>
      </c>
      <c r="N28" s="21">
        <f t="shared" si="4"/>
        <v>5.1770306576011116</v>
      </c>
      <c r="O28" s="22">
        <v>68.250541087407825</v>
      </c>
      <c r="P28" s="21">
        <f t="shared" si="5"/>
        <v>4.4772354953339537</v>
      </c>
      <c r="Q28" s="22">
        <v>66.520096076227603</v>
      </c>
      <c r="R28" s="21">
        <f t="shared" si="6"/>
        <v>4.3637183026005308</v>
      </c>
      <c r="S28" s="22">
        <v>60.099456387818861</v>
      </c>
      <c r="T28" s="21">
        <f t="shared" si="7"/>
        <v>3.9425243390409177</v>
      </c>
      <c r="U28" s="22">
        <v>75.219286280226186</v>
      </c>
      <c r="V28" s="21">
        <f t="shared" si="8"/>
        <v>4.9343851799828382</v>
      </c>
      <c r="W28" s="23">
        <v>72.042656665139901</v>
      </c>
      <c r="X28" s="21">
        <f t="shared" si="9"/>
        <v>4.7259982772331783</v>
      </c>
      <c r="Y28" s="20">
        <v>65.894665444155521</v>
      </c>
      <c r="Z28" s="21">
        <f t="shared" si="10"/>
        <v>4.3226900531366024</v>
      </c>
      <c r="AA28" s="22">
        <v>80.22228432893003</v>
      </c>
      <c r="AB28" s="21">
        <f t="shared" si="11"/>
        <v>5.26258185197781</v>
      </c>
      <c r="AC28" s="22">
        <v>71.618613205588716</v>
      </c>
      <c r="AD28" s="21">
        <f t="shared" si="12"/>
        <v>4.6981810262866199</v>
      </c>
      <c r="AE28" s="22">
        <v>77.443257463043295</v>
      </c>
      <c r="AF28" s="21">
        <f t="shared" si="13"/>
        <v>5.0802776895756407</v>
      </c>
      <c r="AG28" s="23">
        <v>72.171148397949167</v>
      </c>
      <c r="AH28" s="21">
        <f t="shared" si="14"/>
        <v>4.7344273349054662</v>
      </c>
      <c r="AI28" s="20">
        <v>64.454958738886802</v>
      </c>
      <c r="AJ28" s="21">
        <f t="shared" si="15"/>
        <v>4.2282452932709749</v>
      </c>
      <c r="AK28" s="22">
        <v>58.9019878498937</v>
      </c>
      <c r="AL28" s="21">
        <f t="shared" si="16"/>
        <v>3.8639704029530271</v>
      </c>
      <c r="AM28" s="23">
        <v>63.066716016638523</v>
      </c>
      <c r="AN28" s="21">
        <f t="shared" si="17"/>
        <v>4.1371765706914871</v>
      </c>
      <c r="AO28" s="23">
        <v>70.956509198855642</v>
      </c>
    </row>
    <row r="29" spans="1:41" ht="36" customHeight="1" x14ac:dyDescent="0.35">
      <c r="A29" s="76" t="s">
        <v>63</v>
      </c>
      <c r="B29" s="17" t="s">
        <v>28</v>
      </c>
      <c r="C29" s="18">
        <v>1.2E-2</v>
      </c>
      <c r="D29" s="19" t="s">
        <v>43</v>
      </c>
      <c r="E29" s="20">
        <v>54.475457601798965</v>
      </c>
      <c r="F29" s="21">
        <f t="shared" si="0"/>
        <v>0.65370549122158761</v>
      </c>
      <c r="G29" s="22">
        <v>66.906085972680103</v>
      </c>
      <c r="H29" s="21">
        <f t="shared" si="1"/>
        <v>0.80287303167216129</v>
      </c>
      <c r="I29" s="22">
        <v>54.643463587030702</v>
      </c>
      <c r="J29" s="21">
        <f t="shared" si="2"/>
        <v>0.65572156304436846</v>
      </c>
      <c r="K29" s="23">
        <v>58.238247310109656</v>
      </c>
      <c r="L29" s="21">
        <f t="shared" si="3"/>
        <v>0.69885896772131584</v>
      </c>
      <c r="M29" s="20">
        <v>59.095175362999406</v>
      </c>
      <c r="N29" s="21">
        <f t="shared" si="4"/>
        <v>0.7091421043559929</v>
      </c>
      <c r="O29" s="22">
        <v>58.87055941775192</v>
      </c>
      <c r="P29" s="21">
        <f t="shared" si="5"/>
        <v>0.70644671301302309</v>
      </c>
      <c r="Q29" s="22">
        <v>67.759394696502397</v>
      </c>
      <c r="R29" s="21">
        <f t="shared" si="6"/>
        <v>0.81311273635802883</v>
      </c>
      <c r="S29" s="22">
        <v>61.516109753007328</v>
      </c>
      <c r="T29" s="21">
        <f t="shared" si="7"/>
        <v>0.73819331703608793</v>
      </c>
      <c r="U29" s="22">
        <v>50.634193023505581</v>
      </c>
      <c r="V29" s="21">
        <f t="shared" si="8"/>
        <v>0.60761031628206696</v>
      </c>
      <c r="W29" s="23">
        <v>57.382701493491147</v>
      </c>
      <c r="X29" s="21">
        <f t="shared" si="9"/>
        <v>0.68859241792189374</v>
      </c>
      <c r="Y29" s="20">
        <v>46.26808314619106</v>
      </c>
      <c r="Z29" s="21">
        <f t="shared" si="10"/>
        <v>0.55521699775429278</v>
      </c>
      <c r="AA29" s="22">
        <v>70.799579010864178</v>
      </c>
      <c r="AB29" s="21">
        <f t="shared" si="11"/>
        <v>0.84959494813037018</v>
      </c>
      <c r="AC29" s="22">
        <v>57.072601862273764</v>
      </c>
      <c r="AD29" s="21">
        <f t="shared" si="12"/>
        <v>0.68487122234728515</v>
      </c>
      <c r="AE29" s="22">
        <v>62.247908456245348</v>
      </c>
      <c r="AF29" s="21">
        <f t="shared" si="13"/>
        <v>0.74697490147494416</v>
      </c>
      <c r="AG29" s="23">
        <v>56.91691130310506</v>
      </c>
      <c r="AH29" s="21">
        <f t="shared" si="14"/>
        <v>0.68300293563726078</v>
      </c>
      <c r="AI29" s="20">
        <v>63.976487816171101</v>
      </c>
      <c r="AJ29" s="21">
        <f t="shared" si="15"/>
        <v>0.76771785379405322</v>
      </c>
      <c r="AK29" s="22">
        <v>51.9920271897699</v>
      </c>
      <c r="AL29" s="21">
        <f t="shared" si="16"/>
        <v>0.6239043262772388</v>
      </c>
      <c r="AM29" s="23">
        <v>60.980372659570804</v>
      </c>
      <c r="AN29" s="21">
        <f t="shared" si="17"/>
        <v>0.73176447191484961</v>
      </c>
      <c r="AO29" s="23">
        <v>57.926050301648331</v>
      </c>
    </row>
    <row r="30" spans="1:41" x14ac:dyDescent="0.35">
      <c r="A30" s="76" t="s">
        <v>64</v>
      </c>
      <c r="B30" s="17" t="s">
        <v>28</v>
      </c>
      <c r="C30" s="18">
        <v>3.5000000000000001E-3</v>
      </c>
      <c r="D30" s="19" t="s">
        <v>31</v>
      </c>
      <c r="E30" s="20">
        <v>63.486577256855142</v>
      </c>
      <c r="F30" s="21">
        <f t="shared" si="0"/>
        <v>0.22220302039899301</v>
      </c>
      <c r="G30" s="22">
        <v>56.484082410899639</v>
      </c>
      <c r="H30" s="21">
        <f t="shared" si="1"/>
        <v>0.19769428843814874</v>
      </c>
      <c r="I30" s="22">
        <v>57.834884874938652</v>
      </c>
      <c r="J30" s="21">
        <f t="shared" si="2"/>
        <v>0.20242209706228528</v>
      </c>
      <c r="K30" s="23">
        <v>60.255490326685191</v>
      </c>
      <c r="L30" s="21">
        <f t="shared" si="3"/>
        <v>0.21089421614339818</v>
      </c>
      <c r="M30" s="20">
        <v>42.44565820107335</v>
      </c>
      <c r="N30" s="21">
        <f t="shared" si="4"/>
        <v>0.14855980370375674</v>
      </c>
      <c r="O30" s="22">
        <v>58.690714181260113</v>
      </c>
      <c r="P30" s="21">
        <f t="shared" si="5"/>
        <v>0.20541749963441039</v>
      </c>
      <c r="Q30" s="22">
        <v>54.054274288488102</v>
      </c>
      <c r="R30" s="21">
        <f t="shared" si="6"/>
        <v>0.18918996000970836</v>
      </c>
      <c r="S30" s="22">
        <v>50.164909819011463</v>
      </c>
      <c r="T30" s="21">
        <f t="shared" si="7"/>
        <v>0.17557718436654013</v>
      </c>
      <c r="U30" s="22">
        <v>56.271929244117921</v>
      </c>
      <c r="V30" s="21">
        <f t="shared" si="8"/>
        <v>0.19695175235441273</v>
      </c>
      <c r="W30" s="23">
        <v>51.919433301093832</v>
      </c>
      <c r="X30" s="21">
        <f t="shared" si="9"/>
        <v>0.18171801655382841</v>
      </c>
      <c r="Y30" s="20">
        <v>48.60334077234554</v>
      </c>
      <c r="Z30" s="21">
        <f t="shared" si="10"/>
        <v>0.17011169270320939</v>
      </c>
      <c r="AA30" s="22">
        <v>61.848494182510365</v>
      </c>
      <c r="AB30" s="21">
        <f t="shared" si="11"/>
        <v>0.21646972963878627</v>
      </c>
      <c r="AC30" s="22">
        <v>60.582707488984944</v>
      </c>
      <c r="AD30" s="21">
        <f t="shared" si="12"/>
        <v>0.21203947621144731</v>
      </c>
      <c r="AE30" s="22">
        <v>61.576954636191196</v>
      </c>
      <c r="AF30" s="21">
        <f t="shared" si="13"/>
        <v>0.21551934122666919</v>
      </c>
      <c r="AG30" s="23">
        <v>57.200771288471927</v>
      </c>
      <c r="AH30" s="21">
        <f t="shared" si="14"/>
        <v>0.20020269950965175</v>
      </c>
      <c r="AI30" s="20">
        <v>43.692213237027318</v>
      </c>
      <c r="AJ30" s="21">
        <f t="shared" si="15"/>
        <v>0.15292274632959563</v>
      </c>
      <c r="AK30" s="22">
        <v>44.535391936771106</v>
      </c>
      <c r="AL30" s="21">
        <f t="shared" si="16"/>
        <v>0.15587387177869888</v>
      </c>
      <c r="AM30" s="23">
        <v>43.903007911963265</v>
      </c>
      <c r="AN30" s="21">
        <f t="shared" si="17"/>
        <v>0.15366052769187144</v>
      </c>
      <c r="AO30" s="23">
        <v>53.805443754565076</v>
      </c>
    </row>
    <row r="31" spans="1:41" ht="36" customHeight="1" x14ac:dyDescent="0.35">
      <c r="A31" s="76" t="s">
        <v>65</v>
      </c>
      <c r="B31" s="17" t="s">
        <v>28</v>
      </c>
      <c r="C31" s="18">
        <v>3.0000000000000001E-3</v>
      </c>
      <c r="D31" s="19" t="s">
        <v>31</v>
      </c>
      <c r="E31" s="20">
        <v>55.750009957988915</v>
      </c>
      <c r="F31" s="21">
        <f t="shared" si="0"/>
        <v>0.16725002987396675</v>
      </c>
      <c r="G31" s="22">
        <v>66.976575762561069</v>
      </c>
      <c r="H31" s="21">
        <f t="shared" si="1"/>
        <v>0.20092972728768321</v>
      </c>
      <c r="I31" s="22">
        <v>48.953301189158154</v>
      </c>
      <c r="J31" s="21">
        <f t="shared" si="2"/>
        <v>0.14685990356747447</v>
      </c>
      <c r="K31" s="23">
        <v>57.758637945594401</v>
      </c>
      <c r="L31" s="21">
        <f t="shared" si="3"/>
        <v>0.1732759138367832</v>
      </c>
      <c r="M31" s="20">
        <v>52.228145734722005</v>
      </c>
      <c r="N31" s="21">
        <f t="shared" si="4"/>
        <v>0.15668443720416603</v>
      </c>
      <c r="O31" s="22">
        <v>53.118261604068756</v>
      </c>
      <c r="P31" s="21">
        <f t="shared" si="5"/>
        <v>0.15935478481220627</v>
      </c>
      <c r="Q31" s="22">
        <v>57.1637568294692</v>
      </c>
      <c r="R31" s="21">
        <f t="shared" si="6"/>
        <v>0.17149127048840759</v>
      </c>
      <c r="S31" s="22">
        <v>59.482254659042063</v>
      </c>
      <c r="T31" s="21">
        <f t="shared" si="7"/>
        <v>0.17844676397712619</v>
      </c>
      <c r="U31" s="22">
        <v>51.404146487698831</v>
      </c>
      <c r="V31" s="21">
        <f t="shared" si="8"/>
        <v>0.15421243946309648</v>
      </c>
      <c r="W31" s="23">
        <v>53.475980102926862</v>
      </c>
      <c r="X31" s="21">
        <f t="shared" si="9"/>
        <v>0.16042794030878058</v>
      </c>
      <c r="Y31" s="20">
        <v>52.728621641351104</v>
      </c>
      <c r="Z31" s="21">
        <f t="shared" si="10"/>
        <v>0.15818586492405332</v>
      </c>
      <c r="AA31" s="22">
        <v>65.873790342392269</v>
      </c>
      <c r="AB31" s="21">
        <f t="shared" si="11"/>
        <v>0.19762137102717681</v>
      </c>
      <c r="AC31" s="22">
        <v>56.616912471136821</v>
      </c>
      <c r="AD31" s="21">
        <f t="shared" si="12"/>
        <v>0.16985073741341047</v>
      </c>
      <c r="AE31" s="22">
        <v>61.083668055898151</v>
      </c>
      <c r="AF31" s="21">
        <f t="shared" si="13"/>
        <v>0.18325100416769446</v>
      </c>
      <c r="AG31" s="23">
        <v>57.695830635784354</v>
      </c>
      <c r="AH31" s="21">
        <f t="shared" si="14"/>
        <v>0.17308749190735306</v>
      </c>
      <c r="AI31" s="20">
        <v>57.331743665943151</v>
      </c>
      <c r="AJ31" s="21">
        <f t="shared" si="15"/>
        <v>0.17199523099782946</v>
      </c>
      <c r="AK31" s="22">
        <v>57.435914653630846</v>
      </c>
      <c r="AL31" s="21">
        <f t="shared" si="16"/>
        <v>0.17230774396089255</v>
      </c>
      <c r="AM31" s="23">
        <v>57.357786412865075</v>
      </c>
      <c r="AN31" s="21">
        <f t="shared" si="17"/>
        <v>0.17207335923859524</v>
      </c>
      <c r="AO31" s="23">
        <v>56.046864419870516</v>
      </c>
    </row>
    <row r="32" spans="1:41" x14ac:dyDescent="0.35">
      <c r="A32" s="76" t="s">
        <v>66</v>
      </c>
      <c r="B32" s="17" t="s">
        <v>28</v>
      </c>
      <c r="C32" s="18">
        <v>6.8999999999999999E-3</v>
      </c>
      <c r="D32" s="19" t="s">
        <v>29</v>
      </c>
      <c r="E32" s="20">
        <v>53.99244649718954</v>
      </c>
      <c r="F32" s="21">
        <f t="shared" si="0"/>
        <v>0.3725478808306078</v>
      </c>
      <c r="G32" s="22">
        <v>64.087766671501257</v>
      </c>
      <c r="H32" s="21">
        <f t="shared" si="1"/>
        <v>0.44220559003335869</v>
      </c>
      <c r="I32" s="22">
        <v>51.428151164690547</v>
      </c>
      <c r="J32" s="21">
        <f t="shared" si="2"/>
        <v>0.35485424303636476</v>
      </c>
      <c r="K32" s="23">
        <v>56.508183482983256</v>
      </c>
      <c r="L32" s="21">
        <f t="shared" si="3"/>
        <v>0.38990646603258444</v>
      </c>
      <c r="M32" s="20">
        <v>52.340956196231303</v>
      </c>
      <c r="N32" s="21">
        <f t="shared" si="4"/>
        <v>0.361152597753996</v>
      </c>
      <c r="O32" s="22">
        <v>49.536461213616519</v>
      </c>
      <c r="P32" s="21">
        <f t="shared" si="5"/>
        <v>0.34180158237395397</v>
      </c>
      <c r="Q32" s="22">
        <v>49.741989378939699</v>
      </c>
      <c r="R32" s="21">
        <f t="shared" si="6"/>
        <v>0.34321972671468393</v>
      </c>
      <c r="S32" s="22">
        <v>57.583769995150533</v>
      </c>
      <c r="T32" s="21">
        <f t="shared" si="7"/>
        <v>0.39732801296653869</v>
      </c>
      <c r="U32" s="22">
        <v>54.317058643041399</v>
      </c>
      <c r="V32" s="21">
        <f t="shared" si="8"/>
        <v>0.37478770463698563</v>
      </c>
      <c r="W32" s="23">
        <v>52.863033069909996</v>
      </c>
      <c r="X32" s="21">
        <f t="shared" si="9"/>
        <v>0.36475492818237898</v>
      </c>
      <c r="Y32" s="20">
        <v>54.91279090155016</v>
      </c>
      <c r="Z32" s="21">
        <f t="shared" si="10"/>
        <v>0.37889825722069609</v>
      </c>
      <c r="AA32" s="22">
        <v>64.489439415297539</v>
      </c>
      <c r="AB32" s="21">
        <f t="shared" si="11"/>
        <v>0.444977131965553</v>
      </c>
      <c r="AC32" s="22">
        <v>53.480428057201017</v>
      </c>
      <c r="AD32" s="21">
        <f t="shared" si="12"/>
        <v>0.369014953594687</v>
      </c>
      <c r="AE32" s="22">
        <v>58.10287216270455</v>
      </c>
      <c r="AF32" s="21">
        <f t="shared" si="13"/>
        <v>0.40090981792266139</v>
      </c>
      <c r="AG32" s="23">
        <v>56.57003658889117</v>
      </c>
      <c r="AH32" s="21">
        <f t="shared" si="14"/>
        <v>0.39033325246334905</v>
      </c>
      <c r="AI32" s="20">
        <v>57.714244072156866</v>
      </c>
      <c r="AJ32" s="21">
        <f t="shared" si="15"/>
        <v>0.39822828409788236</v>
      </c>
      <c r="AK32" s="22">
        <v>60.413063999272097</v>
      </c>
      <c r="AL32" s="21">
        <f t="shared" si="16"/>
        <v>0.41685014159497746</v>
      </c>
      <c r="AM32" s="23">
        <v>58.388949053935669</v>
      </c>
      <c r="AN32" s="21">
        <f t="shared" si="17"/>
        <v>0.40288374847215613</v>
      </c>
      <c r="AO32" s="23">
        <v>55.407958311848844</v>
      </c>
    </row>
    <row r="33" spans="1:58" ht="36" customHeight="1" x14ac:dyDescent="0.35">
      <c r="A33" s="76" t="s">
        <v>67</v>
      </c>
      <c r="B33" s="17" t="s">
        <v>28</v>
      </c>
      <c r="C33" s="18">
        <v>4.0000000000000001E-3</v>
      </c>
      <c r="D33" s="19" t="s">
        <v>31</v>
      </c>
      <c r="E33" s="20">
        <v>61.436105796432301</v>
      </c>
      <c r="F33" s="21">
        <f t="shared" si="0"/>
        <v>0.2457444231857292</v>
      </c>
      <c r="G33" s="22">
        <v>69.030589474103039</v>
      </c>
      <c r="H33" s="21">
        <f t="shared" si="1"/>
        <v>0.27612235789641215</v>
      </c>
      <c r="I33" s="22">
        <v>69.289596878680399</v>
      </c>
      <c r="J33" s="21">
        <f t="shared" si="2"/>
        <v>0.2771583875147216</v>
      </c>
      <c r="K33" s="23">
        <v>65.285149116183135</v>
      </c>
      <c r="L33" s="21">
        <f t="shared" si="3"/>
        <v>0.26114059646473253</v>
      </c>
      <c r="M33" s="20">
        <v>55.212572179692366</v>
      </c>
      <c r="N33" s="21">
        <f t="shared" si="4"/>
        <v>0.22085028871876947</v>
      </c>
      <c r="O33" s="22">
        <v>53.205982465738046</v>
      </c>
      <c r="P33" s="21">
        <f t="shared" si="5"/>
        <v>0.21282392986295218</v>
      </c>
      <c r="Q33" s="22">
        <v>53.682279557786799</v>
      </c>
      <c r="R33" s="21">
        <f t="shared" si="6"/>
        <v>0.21472911823114721</v>
      </c>
      <c r="S33" s="22">
        <v>51.855982380500997</v>
      </c>
      <c r="T33" s="21">
        <f t="shared" si="7"/>
        <v>0.207423929522004</v>
      </c>
      <c r="U33" s="22">
        <v>59.301810345098353</v>
      </c>
      <c r="V33" s="21">
        <f t="shared" si="8"/>
        <v>0.23720724138039342</v>
      </c>
      <c r="W33" s="23">
        <v>55.350782579844008</v>
      </c>
      <c r="X33" s="21">
        <f t="shared" si="9"/>
        <v>0.22140313031937603</v>
      </c>
      <c r="Y33" s="20">
        <v>50.104913709455708</v>
      </c>
      <c r="Z33" s="21">
        <f t="shared" si="10"/>
        <v>0.20041965483782284</v>
      </c>
      <c r="AA33" s="22">
        <v>70.252130355570799</v>
      </c>
      <c r="AB33" s="21">
        <f t="shared" si="11"/>
        <v>0.28100852142228322</v>
      </c>
      <c r="AC33" s="22">
        <v>66.058020668114949</v>
      </c>
      <c r="AD33" s="21">
        <f t="shared" si="12"/>
        <v>0.26423208267245979</v>
      </c>
      <c r="AE33" s="22">
        <v>64.656358238617756</v>
      </c>
      <c r="AF33" s="21">
        <f t="shared" si="13"/>
        <v>0.25862543295447105</v>
      </c>
      <c r="AG33" s="23">
        <v>61.683862506244758</v>
      </c>
      <c r="AH33" s="21">
        <f t="shared" si="14"/>
        <v>0.24673545002497904</v>
      </c>
      <c r="AI33" s="20">
        <v>60.884633487961537</v>
      </c>
      <c r="AJ33" s="21">
        <f t="shared" si="15"/>
        <v>0.24353853395184616</v>
      </c>
      <c r="AK33" s="22">
        <v>61.902400240614199</v>
      </c>
      <c r="AL33" s="21">
        <f t="shared" si="16"/>
        <v>0.24760960096245679</v>
      </c>
      <c r="AM33" s="23">
        <v>61.139075176124692</v>
      </c>
      <c r="AN33" s="21">
        <f t="shared" si="17"/>
        <v>0.24455630070449877</v>
      </c>
      <c r="AO33" s="23">
        <v>59.841315033590355</v>
      </c>
    </row>
    <row r="34" spans="1:58" x14ac:dyDescent="0.35">
      <c r="A34" s="76" t="s">
        <v>68</v>
      </c>
      <c r="B34" s="17" t="s">
        <v>69</v>
      </c>
      <c r="C34" s="18">
        <v>0.51400000000000001</v>
      </c>
      <c r="D34" s="19" t="s">
        <v>43</v>
      </c>
      <c r="E34" s="20">
        <v>77.858277884101838</v>
      </c>
      <c r="F34" s="21">
        <f t="shared" si="0"/>
        <v>40.019154832428349</v>
      </c>
      <c r="G34" s="22">
        <v>77.965254173717696</v>
      </c>
      <c r="H34" s="21">
        <f t="shared" si="1"/>
        <v>40.074140645290896</v>
      </c>
      <c r="I34" s="22">
        <v>73.114524398637897</v>
      </c>
      <c r="J34" s="21">
        <f t="shared" si="2"/>
        <v>37.580865540899879</v>
      </c>
      <c r="K34" s="23">
        <v>76.941620073893802</v>
      </c>
      <c r="L34" s="21">
        <f t="shared" si="3"/>
        <v>39.547992717981415</v>
      </c>
      <c r="M34" s="20">
        <v>71.541724814357551</v>
      </c>
      <c r="N34" s="21">
        <f t="shared" si="4"/>
        <v>36.77244655457978</v>
      </c>
      <c r="O34" s="22">
        <v>76.44482579706721</v>
      </c>
      <c r="P34" s="21">
        <f t="shared" si="5"/>
        <v>39.292640459692549</v>
      </c>
      <c r="Q34" s="22">
        <v>70.996173840623698</v>
      </c>
      <c r="R34" s="21">
        <f t="shared" si="6"/>
        <v>36.492033354080583</v>
      </c>
      <c r="S34" s="22">
        <v>79.515958356273828</v>
      </c>
      <c r="T34" s="21">
        <f t="shared" si="7"/>
        <v>40.87120259512475</v>
      </c>
      <c r="U34" s="22">
        <v>73.235546963700742</v>
      </c>
      <c r="V34" s="21">
        <f t="shared" si="8"/>
        <v>37.643071139342183</v>
      </c>
      <c r="W34" s="23">
        <v>74.306276598244324</v>
      </c>
      <c r="X34" s="21">
        <f t="shared" si="9"/>
        <v>38.193426171497585</v>
      </c>
      <c r="Y34" s="20">
        <v>67.499786347371597</v>
      </c>
      <c r="Z34" s="21">
        <f t="shared" si="10"/>
        <v>34.694890182549003</v>
      </c>
      <c r="AA34" s="22">
        <v>80.811707210430725</v>
      </c>
      <c r="AB34" s="21">
        <f t="shared" si="11"/>
        <v>41.537217506161397</v>
      </c>
      <c r="AC34" s="22">
        <v>79.369204043599851</v>
      </c>
      <c r="AD34" s="21">
        <f t="shared" si="12"/>
        <v>40.795770878410323</v>
      </c>
      <c r="AE34" s="22">
        <v>78.691150725381448</v>
      </c>
      <c r="AF34" s="21">
        <f t="shared" si="13"/>
        <v>40.447251472846062</v>
      </c>
      <c r="AG34" s="23">
        <v>75.845723692532005</v>
      </c>
      <c r="AH34" s="21">
        <f t="shared" si="14"/>
        <v>38.98470197796145</v>
      </c>
      <c r="AI34" s="20">
        <v>72.19131862099708</v>
      </c>
      <c r="AJ34" s="21">
        <f t="shared" si="15"/>
        <v>37.1063377711925</v>
      </c>
      <c r="AK34" s="22">
        <v>70.024002765508641</v>
      </c>
      <c r="AL34" s="21">
        <f t="shared" si="16"/>
        <v>35.99233742147144</v>
      </c>
      <c r="AM34" s="23">
        <v>71.649489657124974</v>
      </c>
      <c r="AN34" s="21">
        <f t="shared" si="17"/>
        <v>36.82783768376224</v>
      </c>
      <c r="AO34" s="23">
        <v>74.846827375265107</v>
      </c>
    </row>
    <row r="35" spans="1:58" ht="36" customHeight="1" x14ac:dyDescent="0.35">
      <c r="A35" s="76" t="s">
        <v>70</v>
      </c>
      <c r="B35" s="17" t="s">
        <v>28</v>
      </c>
      <c r="C35" s="18">
        <v>9.4999999999999998E-3</v>
      </c>
      <c r="D35" s="19" t="s">
        <v>31</v>
      </c>
      <c r="E35" s="20">
        <v>57.956944146970343</v>
      </c>
      <c r="F35" s="21">
        <f t="shared" si="0"/>
        <v>0.55059096939621821</v>
      </c>
      <c r="G35" s="22">
        <v>66.436577651331163</v>
      </c>
      <c r="H35" s="21">
        <f t="shared" si="1"/>
        <v>0.63114748768764606</v>
      </c>
      <c r="I35" s="22">
        <v>65.220391691873743</v>
      </c>
      <c r="J35" s="21">
        <f t="shared" si="2"/>
        <v>0.61959372107280053</v>
      </c>
      <c r="K35" s="23">
        <v>61.953523707259265</v>
      </c>
      <c r="L35" s="21">
        <f t="shared" si="3"/>
        <v>0.58855847521896298</v>
      </c>
      <c r="M35" s="20">
        <v>68.95569466257939</v>
      </c>
      <c r="N35" s="21">
        <f t="shared" si="4"/>
        <v>0.65507909929450414</v>
      </c>
      <c r="O35" s="22">
        <v>55.249537136923877</v>
      </c>
      <c r="P35" s="21">
        <f t="shared" si="5"/>
        <v>0.5248706028007768</v>
      </c>
      <c r="Q35" s="22">
        <v>53.461973430816002</v>
      </c>
      <c r="R35" s="21">
        <f t="shared" si="6"/>
        <v>0.50788874759275204</v>
      </c>
      <c r="S35" s="22">
        <v>52.473187841685039</v>
      </c>
      <c r="T35" s="21">
        <f t="shared" si="7"/>
        <v>0.49849528449600788</v>
      </c>
      <c r="U35" s="22">
        <v>60.090104007499214</v>
      </c>
      <c r="V35" s="21">
        <f t="shared" si="8"/>
        <v>0.57085598807124249</v>
      </c>
      <c r="W35" s="23">
        <v>60.066857840998196</v>
      </c>
      <c r="X35" s="21">
        <f t="shared" si="9"/>
        <v>0.5706351494894828</v>
      </c>
      <c r="Y35" s="20">
        <v>56.548057969497577</v>
      </c>
      <c r="Z35" s="21">
        <f t="shared" si="10"/>
        <v>0.53720655071022694</v>
      </c>
      <c r="AA35" s="22">
        <v>72.049346373222662</v>
      </c>
      <c r="AB35" s="21">
        <f t="shared" si="11"/>
        <v>0.68446879054561527</v>
      </c>
      <c r="AC35" s="22">
        <v>68.904417707802665</v>
      </c>
      <c r="AD35" s="21">
        <f t="shared" si="12"/>
        <v>0.65459196822412535</v>
      </c>
      <c r="AE35" s="22">
        <v>73.629027738178152</v>
      </c>
      <c r="AF35" s="21">
        <f t="shared" si="13"/>
        <v>0.69947576351269247</v>
      </c>
      <c r="AG35" s="23">
        <v>66.223305668145514</v>
      </c>
      <c r="AH35" s="21">
        <f t="shared" si="14"/>
        <v>0.62912140384738235</v>
      </c>
      <c r="AI35" s="20">
        <v>68.777481513574017</v>
      </c>
      <c r="AJ35" s="21">
        <f t="shared" si="15"/>
        <v>0.65338607437895313</v>
      </c>
      <c r="AK35" s="22">
        <v>69.343602730225797</v>
      </c>
      <c r="AL35" s="21">
        <f t="shared" si="16"/>
        <v>0.65876422593714501</v>
      </c>
      <c r="AM35" s="23">
        <v>68.919011817736973</v>
      </c>
      <c r="AN35" s="21">
        <f t="shared" si="17"/>
        <v>0.65473061226850127</v>
      </c>
      <c r="AO35" s="23">
        <v>63.488440672105071</v>
      </c>
    </row>
    <row r="36" spans="1:58" x14ac:dyDescent="0.35">
      <c r="A36" s="76" t="s">
        <v>71</v>
      </c>
      <c r="B36" s="17" t="s">
        <v>28</v>
      </c>
      <c r="C36" s="18">
        <v>3.5000000000000001E-3</v>
      </c>
      <c r="D36" s="19" t="s">
        <v>29</v>
      </c>
      <c r="E36" s="20">
        <v>54.730064031192612</v>
      </c>
      <c r="F36" s="21">
        <f t="shared" si="0"/>
        <v>0.19155522410917414</v>
      </c>
      <c r="G36" s="22">
        <v>50.766665481784436</v>
      </c>
      <c r="H36" s="21">
        <f t="shared" si="1"/>
        <v>0.17768332918624552</v>
      </c>
      <c r="I36" s="22">
        <v>60.727551182571645</v>
      </c>
      <c r="J36" s="21">
        <f t="shared" si="2"/>
        <v>0.21254642913900076</v>
      </c>
      <c r="K36" s="23">
        <v>54.740541896645958</v>
      </c>
      <c r="L36" s="21">
        <f t="shared" si="3"/>
        <v>0.19159189663826084</v>
      </c>
      <c r="M36" s="20">
        <v>57.193780896746937</v>
      </c>
      <c r="N36" s="21">
        <f t="shared" si="4"/>
        <v>0.20017823313861427</v>
      </c>
      <c r="O36" s="22">
        <v>46.763241097306562</v>
      </c>
      <c r="P36" s="21">
        <f t="shared" si="5"/>
        <v>0.16367134384057297</v>
      </c>
      <c r="Q36" s="22">
        <v>49.931747993802098</v>
      </c>
      <c r="R36" s="21">
        <f t="shared" si="6"/>
        <v>0.17476111797830735</v>
      </c>
      <c r="S36" s="22">
        <v>52.209914194151828</v>
      </c>
      <c r="T36" s="21">
        <f t="shared" si="7"/>
        <v>0.1827346996795314</v>
      </c>
      <c r="U36" s="22">
        <v>65.160328275963124</v>
      </c>
      <c r="V36" s="21">
        <f t="shared" si="8"/>
        <v>0.22806114896587093</v>
      </c>
      <c r="W36" s="23">
        <v>55.928683385669082</v>
      </c>
      <c r="X36" s="21">
        <f t="shared" si="9"/>
        <v>0.1957503918498418</v>
      </c>
      <c r="Y36" s="20">
        <v>60.538795492191092</v>
      </c>
      <c r="Z36" s="21">
        <f t="shared" si="10"/>
        <v>0.21188578422266882</v>
      </c>
      <c r="AA36" s="22">
        <v>49.957400883352733</v>
      </c>
      <c r="AB36" s="21">
        <f t="shared" si="11"/>
        <v>0.17485090309173457</v>
      </c>
      <c r="AC36" s="22">
        <v>54.250629298296069</v>
      </c>
      <c r="AD36" s="21">
        <f t="shared" si="12"/>
        <v>0.18987720254403626</v>
      </c>
      <c r="AE36" s="22">
        <v>54.428066067649098</v>
      </c>
      <c r="AF36" s="21">
        <f t="shared" si="13"/>
        <v>0.19049823123677184</v>
      </c>
      <c r="AG36" s="23">
        <v>55.432880502255514</v>
      </c>
      <c r="AH36" s="21">
        <f t="shared" si="14"/>
        <v>0.19401508175789431</v>
      </c>
      <c r="AI36" s="20">
        <v>55.143579580017743</v>
      </c>
      <c r="AJ36" s="21">
        <f t="shared" si="15"/>
        <v>0.19300252853006211</v>
      </c>
      <c r="AK36" s="22">
        <v>59.794765470020501</v>
      </c>
      <c r="AL36" s="21">
        <f t="shared" si="16"/>
        <v>0.20928167914507176</v>
      </c>
      <c r="AM36" s="23">
        <v>56.306376052518431</v>
      </c>
      <c r="AN36" s="21">
        <f t="shared" si="17"/>
        <v>0.19707231618381452</v>
      </c>
      <c r="AO36" s="23">
        <v>55.623361209486291</v>
      </c>
    </row>
    <row r="37" spans="1:58" ht="36" customHeight="1" x14ac:dyDescent="0.35">
      <c r="A37" s="76" t="s">
        <v>72</v>
      </c>
      <c r="B37" s="17" t="s">
        <v>28</v>
      </c>
      <c r="C37" s="18">
        <v>3.8E-3</v>
      </c>
      <c r="D37" s="19" t="s">
        <v>31</v>
      </c>
      <c r="E37" s="20">
        <v>46.944566336053185</v>
      </c>
      <c r="F37" s="21">
        <f t="shared" si="0"/>
        <v>0.1783893520770021</v>
      </c>
      <c r="G37" s="22">
        <v>49.261333845487833</v>
      </c>
      <c r="H37" s="21">
        <f t="shared" si="1"/>
        <v>0.18719306861285376</v>
      </c>
      <c r="I37" s="22">
        <v>41.674454972780296</v>
      </c>
      <c r="J37" s="21">
        <f t="shared" si="2"/>
        <v>0.15836292889656511</v>
      </c>
      <c r="K37" s="23">
        <v>46.585574316228993</v>
      </c>
      <c r="L37" s="21">
        <f t="shared" si="3"/>
        <v>0.17702518240167017</v>
      </c>
      <c r="M37" s="20">
        <v>53.654703575247375</v>
      </c>
      <c r="N37" s="21">
        <f t="shared" si="4"/>
        <v>0.20388787358594002</v>
      </c>
      <c r="O37" s="22">
        <v>55.088229811170002</v>
      </c>
      <c r="P37" s="21">
        <f t="shared" si="5"/>
        <v>0.209335273282446</v>
      </c>
      <c r="Q37" s="22">
        <v>57.689906119996401</v>
      </c>
      <c r="R37" s="21">
        <f t="shared" si="6"/>
        <v>0.21922164325598631</v>
      </c>
      <c r="S37" s="22">
        <v>51.738705452965405</v>
      </c>
      <c r="T37" s="21">
        <f t="shared" si="7"/>
        <v>0.19660708072126853</v>
      </c>
      <c r="U37" s="22">
        <v>49.166602224885764</v>
      </c>
      <c r="V37" s="21">
        <f t="shared" si="8"/>
        <v>0.18683308845456589</v>
      </c>
      <c r="W37" s="23">
        <v>52.632143158835305</v>
      </c>
      <c r="X37" s="21">
        <f t="shared" si="9"/>
        <v>0.20000214400357416</v>
      </c>
      <c r="Y37" s="20">
        <v>56.218970527369855</v>
      </c>
      <c r="Z37" s="21">
        <f t="shared" si="10"/>
        <v>0.21363208800400546</v>
      </c>
      <c r="AA37" s="22">
        <v>49.704816719460602</v>
      </c>
      <c r="AB37" s="21">
        <f t="shared" si="11"/>
        <v>0.1888783035339503</v>
      </c>
      <c r="AC37" s="22">
        <v>51.802825867507465</v>
      </c>
      <c r="AD37" s="21">
        <f t="shared" si="12"/>
        <v>0.19685073829652835</v>
      </c>
      <c r="AE37" s="22">
        <v>49.3075735021051</v>
      </c>
      <c r="AF37" s="21">
        <f t="shared" si="13"/>
        <v>0.18736877930799939</v>
      </c>
      <c r="AG37" s="23">
        <v>52.477587812780378</v>
      </c>
      <c r="AH37" s="21">
        <f t="shared" si="14"/>
        <v>0.19941483368856544</v>
      </c>
      <c r="AI37" s="20">
        <v>52.44797142399694</v>
      </c>
      <c r="AJ37" s="21">
        <f t="shared" si="15"/>
        <v>0.19930229141118838</v>
      </c>
      <c r="AK37" s="22">
        <v>47.279502141775751</v>
      </c>
      <c r="AL37" s="21">
        <f t="shared" si="16"/>
        <v>0.17966210813874786</v>
      </c>
      <c r="AM37" s="23">
        <v>51.155854103441648</v>
      </c>
      <c r="AN37" s="21">
        <f t="shared" si="17"/>
        <v>0.19439224559307827</v>
      </c>
      <c r="AO37" s="23">
        <v>51.273072496906366</v>
      </c>
    </row>
    <row r="38" spans="1:58" ht="15.75" customHeight="1" x14ac:dyDescent="0.35">
      <c r="A38" s="76" t="s">
        <v>73</v>
      </c>
      <c r="B38" s="17" t="s">
        <v>56</v>
      </c>
      <c r="C38" s="18">
        <v>4.5999999999999999E-2</v>
      </c>
      <c r="D38" s="19" t="s">
        <v>31</v>
      </c>
      <c r="E38" s="20">
        <v>60.399990034775939</v>
      </c>
      <c r="F38" s="21">
        <f t="shared" si="0"/>
        <v>2.7783995415996934</v>
      </c>
      <c r="G38" s="22">
        <v>74.483114096095406</v>
      </c>
      <c r="H38" s="21">
        <f t="shared" si="1"/>
        <v>3.4262232484203885</v>
      </c>
      <c r="I38" s="22">
        <v>68.437000862959152</v>
      </c>
      <c r="J38" s="21">
        <f t="shared" si="2"/>
        <v>3.1481020396961208</v>
      </c>
      <c r="K38" s="23">
        <v>66.232329418808405</v>
      </c>
      <c r="L38" s="21">
        <f t="shared" si="3"/>
        <v>3.0466871532651867</v>
      </c>
      <c r="M38" s="20">
        <v>69.1244111342248</v>
      </c>
      <c r="N38" s="21">
        <f t="shared" si="4"/>
        <v>3.1797229121743409</v>
      </c>
      <c r="O38" s="22">
        <v>62.343896565805423</v>
      </c>
      <c r="P38" s="21">
        <f t="shared" si="5"/>
        <v>2.8678192420270494</v>
      </c>
      <c r="Q38" s="22">
        <v>74.142441645021293</v>
      </c>
      <c r="R38" s="21">
        <f t="shared" si="6"/>
        <v>3.4105523156709796</v>
      </c>
      <c r="S38" s="22">
        <v>72.743981338667865</v>
      </c>
      <c r="T38" s="21">
        <f t="shared" si="7"/>
        <v>3.3462231415787218</v>
      </c>
      <c r="U38" s="22">
        <v>70.214545969282355</v>
      </c>
      <c r="V38" s="21">
        <f t="shared" si="8"/>
        <v>3.2298691145869882</v>
      </c>
      <c r="W38" s="23">
        <v>68.577505291004513</v>
      </c>
      <c r="X38" s="21">
        <f t="shared" si="9"/>
        <v>3.1545652433862075</v>
      </c>
      <c r="Y38" s="20">
        <v>56.082861262247022</v>
      </c>
      <c r="Z38" s="21">
        <f t="shared" si="10"/>
        <v>2.579811618063363</v>
      </c>
      <c r="AA38" s="22">
        <v>78.381945712314703</v>
      </c>
      <c r="AB38" s="21">
        <f t="shared" si="11"/>
        <v>3.6055695027664765</v>
      </c>
      <c r="AC38" s="22">
        <v>65.739197277950382</v>
      </c>
      <c r="AD38" s="21">
        <f t="shared" si="12"/>
        <v>3.0240030747857176</v>
      </c>
      <c r="AE38" s="22">
        <v>62.447831504529447</v>
      </c>
      <c r="AF38" s="21">
        <f t="shared" si="13"/>
        <v>2.8726002492083547</v>
      </c>
      <c r="AG38" s="23">
        <v>64.680686882808786</v>
      </c>
      <c r="AH38" s="21">
        <f t="shared" si="14"/>
        <v>2.9753115966092043</v>
      </c>
      <c r="AI38" s="20">
        <v>71.46833960752096</v>
      </c>
      <c r="AJ38" s="21">
        <f t="shared" si="15"/>
        <v>3.2875436219459639</v>
      </c>
      <c r="AK38" s="22">
        <v>60.851734256024351</v>
      </c>
      <c r="AL38" s="21">
        <f t="shared" si="16"/>
        <v>2.79917977577712</v>
      </c>
      <c r="AM38" s="23">
        <v>68.814188269646806</v>
      </c>
      <c r="AN38" s="21">
        <f t="shared" si="17"/>
        <v>3.1654526604037532</v>
      </c>
      <c r="AO38" s="23">
        <v>67.051916392387156</v>
      </c>
    </row>
    <row r="39" spans="1:58" x14ac:dyDescent="0.35">
      <c r="A39" s="76" t="s">
        <v>74</v>
      </c>
      <c r="B39" s="17" t="s">
        <v>28</v>
      </c>
      <c r="C39" s="18">
        <v>1.1000000000000001E-3</v>
      </c>
      <c r="D39" s="19" t="s">
        <v>29</v>
      </c>
      <c r="E39" s="20">
        <v>57.400849151376406</v>
      </c>
      <c r="F39" s="21">
        <f t="shared" si="0"/>
        <v>6.3140934066514054E-2</v>
      </c>
      <c r="G39" s="22">
        <v>64.01923510746343</v>
      </c>
      <c r="H39" s="21">
        <f t="shared" si="1"/>
        <v>7.0421158618209773E-2</v>
      </c>
      <c r="I39" s="22">
        <v>45.663414594924404</v>
      </c>
      <c r="J39" s="21">
        <f t="shared" si="2"/>
        <v>5.0229756054416846E-2</v>
      </c>
      <c r="K39" s="23">
        <v>57.038878026912101</v>
      </c>
      <c r="L39" s="21">
        <f t="shared" si="3"/>
        <v>6.2742765829603309E-2</v>
      </c>
      <c r="M39" s="20">
        <v>51.410540139343453</v>
      </c>
      <c r="N39" s="21">
        <f t="shared" si="4"/>
        <v>5.6551594153277804E-2</v>
      </c>
      <c r="O39" s="22">
        <v>52.432074633352578</v>
      </c>
      <c r="P39" s="21">
        <f t="shared" si="5"/>
        <v>5.767528209668784E-2</v>
      </c>
      <c r="Q39" s="22">
        <v>52.552906227878204</v>
      </c>
      <c r="R39" s="21">
        <f t="shared" si="6"/>
        <v>5.780819685066603E-2</v>
      </c>
      <c r="S39" s="22">
        <v>58.846130546817733</v>
      </c>
      <c r="T39" s="21">
        <f t="shared" si="7"/>
        <v>6.473074360149951E-2</v>
      </c>
      <c r="U39" s="22">
        <v>59.055555701931553</v>
      </c>
      <c r="V39" s="21">
        <f t="shared" si="8"/>
        <v>6.4961111272124714E-2</v>
      </c>
      <c r="W39" s="23">
        <v>54.954678384892574</v>
      </c>
      <c r="X39" s="21">
        <f t="shared" si="9"/>
        <v>6.0450146223381837E-2</v>
      </c>
      <c r="Y39" s="20">
        <v>56.921122016456138</v>
      </c>
      <c r="Z39" s="21">
        <f t="shared" si="10"/>
        <v>6.2613234218101763E-2</v>
      </c>
      <c r="AA39" s="22">
        <v>60.919005890025325</v>
      </c>
      <c r="AB39" s="21">
        <f t="shared" si="11"/>
        <v>6.7010906479027868E-2</v>
      </c>
      <c r="AC39" s="22">
        <v>66.826236319786645</v>
      </c>
      <c r="AD39" s="21">
        <f t="shared" si="12"/>
        <v>7.3508859951765315E-2</v>
      </c>
      <c r="AE39" s="22">
        <v>59.426212696642352</v>
      </c>
      <c r="AF39" s="21">
        <f t="shared" si="13"/>
        <v>6.5368833966306591E-2</v>
      </c>
      <c r="AG39" s="23">
        <v>61.69827944152258</v>
      </c>
      <c r="AH39" s="21">
        <f t="shared" si="14"/>
        <v>6.7868107385674836E-2</v>
      </c>
      <c r="AI39" s="20">
        <v>54.937395530801837</v>
      </c>
      <c r="AJ39" s="21">
        <f t="shared" si="15"/>
        <v>6.0431135083882023E-2</v>
      </c>
      <c r="AK39" s="22">
        <v>51.45729271326325</v>
      </c>
      <c r="AL39" s="21">
        <f t="shared" si="16"/>
        <v>5.660302198458958E-2</v>
      </c>
      <c r="AM39" s="23">
        <v>54.067369826417192</v>
      </c>
      <c r="AN39" s="21">
        <f t="shared" si="17"/>
        <v>5.9474106809058916E-2</v>
      </c>
      <c r="AO39" s="23">
        <v>57.166335564137526</v>
      </c>
    </row>
    <row r="40" spans="1:58" x14ac:dyDescent="0.35">
      <c r="A40" s="76" t="s">
        <v>75</v>
      </c>
      <c r="B40" s="17" t="s">
        <v>28</v>
      </c>
      <c r="C40" s="18">
        <v>1.5E-3</v>
      </c>
      <c r="D40" s="19" t="s">
        <v>29</v>
      </c>
      <c r="E40" s="20">
        <v>55.178597962873937</v>
      </c>
      <c r="F40" s="21">
        <f t="shared" si="0"/>
        <v>8.2767896944310901E-2</v>
      </c>
      <c r="G40" s="22">
        <v>58.156423101397799</v>
      </c>
      <c r="H40" s="21">
        <f t="shared" si="1"/>
        <v>8.7234634652096701E-2</v>
      </c>
      <c r="I40" s="22">
        <v>50.381882315553597</v>
      </c>
      <c r="J40" s="21">
        <f t="shared" si="2"/>
        <v>7.55728234733304E-2</v>
      </c>
      <c r="K40" s="23">
        <v>55.112602374967018</v>
      </c>
      <c r="L40" s="21">
        <f t="shared" si="3"/>
        <v>8.2668903562450533E-2</v>
      </c>
      <c r="M40" s="20">
        <v>57.695066591062833</v>
      </c>
      <c r="N40" s="21">
        <f t="shared" si="4"/>
        <v>8.6542599886594254E-2</v>
      </c>
      <c r="O40" s="22">
        <v>56.372355235398196</v>
      </c>
      <c r="P40" s="21">
        <f t="shared" si="5"/>
        <v>8.4558532853097293E-2</v>
      </c>
      <c r="Q40" s="22">
        <v>53.461973430816002</v>
      </c>
      <c r="R40" s="21">
        <f t="shared" si="6"/>
        <v>8.0192960146223999E-2</v>
      </c>
      <c r="S40" s="22">
        <v>61.050502597839703</v>
      </c>
      <c r="T40" s="21">
        <f t="shared" si="7"/>
        <v>9.1575753896759551E-2</v>
      </c>
      <c r="U40" s="22">
        <v>58.579917902438666</v>
      </c>
      <c r="V40" s="21">
        <f t="shared" si="8"/>
        <v>8.7869876853658005E-2</v>
      </c>
      <c r="W40" s="23">
        <v>57.910722112492145</v>
      </c>
      <c r="X40" s="21">
        <f t="shared" si="9"/>
        <v>8.6866083168738215E-2</v>
      </c>
      <c r="Y40" s="20">
        <v>56.451769527257717</v>
      </c>
      <c r="Z40" s="21">
        <f t="shared" si="10"/>
        <v>8.4677654290886584E-2</v>
      </c>
      <c r="AA40" s="22">
        <v>66.921337763412367</v>
      </c>
      <c r="AB40" s="21">
        <f t="shared" si="11"/>
        <v>0.10038200664511855</v>
      </c>
      <c r="AC40" s="22">
        <v>64.714513251837133</v>
      </c>
      <c r="AD40" s="21">
        <f t="shared" si="12"/>
        <v>9.7071769877755704E-2</v>
      </c>
      <c r="AE40" s="22">
        <v>64.615965793374002</v>
      </c>
      <c r="AF40" s="21">
        <f t="shared" si="13"/>
        <v>9.6923948690061004E-2</v>
      </c>
      <c r="AG40" s="23">
        <v>62.533867001518537</v>
      </c>
      <c r="AH40" s="21">
        <f t="shared" si="14"/>
        <v>9.3800800502277806E-2</v>
      </c>
      <c r="AI40" s="20">
        <v>57.242863138679887</v>
      </c>
      <c r="AJ40" s="21">
        <f t="shared" si="15"/>
        <v>8.5864294708019831E-2</v>
      </c>
      <c r="AK40" s="22">
        <v>61.950612207937802</v>
      </c>
      <c r="AL40" s="21">
        <f t="shared" si="16"/>
        <v>9.2925918311906705E-2</v>
      </c>
      <c r="AM40" s="23">
        <v>58.419800405994359</v>
      </c>
      <c r="AN40" s="21">
        <f t="shared" si="17"/>
        <v>8.7629700608991543E-2</v>
      </c>
      <c r="AO40" s="23">
        <v>58.820935697895578</v>
      </c>
    </row>
    <row r="41" spans="1:58" x14ac:dyDescent="0.35">
      <c r="A41" s="76" t="s">
        <v>76</v>
      </c>
      <c r="B41" s="17" t="s">
        <v>28</v>
      </c>
      <c r="C41" s="18">
        <v>2.3999999999999998E-3</v>
      </c>
      <c r="D41" s="19" t="s">
        <v>43</v>
      </c>
      <c r="E41" s="20">
        <v>53.027184651711842</v>
      </c>
      <c r="F41" s="21">
        <f t="shared" si="0"/>
        <v>0.12726524316410842</v>
      </c>
      <c r="G41" s="22">
        <v>60.491943650075001</v>
      </c>
      <c r="H41" s="21">
        <f t="shared" si="1"/>
        <v>0.14518066476017999</v>
      </c>
      <c r="I41" s="22">
        <v>52.387488114513403</v>
      </c>
      <c r="J41" s="21">
        <f t="shared" si="2"/>
        <v>0.12572997147483214</v>
      </c>
      <c r="K41" s="23">
        <v>55.138673043781104</v>
      </c>
      <c r="L41" s="21">
        <f t="shared" si="3"/>
        <v>0.13233281530507462</v>
      </c>
      <c r="M41" s="20">
        <v>48.421741419690562</v>
      </c>
      <c r="N41" s="21">
        <f t="shared" si="4"/>
        <v>0.11621217940725734</v>
      </c>
      <c r="O41" s="22">
        <v>52.324303530767757</v>
      </c>
      <c r="P41" s="21">
        <f t="shared" si="5"/>
        <v>0.12557832847384259</v>
      </c>
      <c r="Q41" s="22">
        <v>58.556713261814402</v>
      </c>
      <c r="R41" s="21">
        <f t="shared" si="6"/>
        <v>0.14053611182835454</v>
      </c>
      <c r="S41" s="22">
        <v>57.006575634513375</v>
      </c>
      <c r="T41" s="21">
        <f t="shared" si="7"/>
        <v>0.13681578152283208</v>
      </c>
      <c r="U41" s="22">
        <v>69.696771119627684</v>
      </c>
      <c r="V41" s="21">
        <f t="shared" si="8"/>
        <v>0.16727225068710644</v>
      </c>
      <c r="W41" s="23">
        <v>57.138525383576315</v>
      </c>
      <c r="X41" s="21">
        <f t="shared" si="9"/>
        <v>0.13713246092058315</v>
      </c>
      <c r="Y41" s="20">
        <v>52.325099695831184</v>
      </c>
      <c r="Z41" s="21">
        <f t="shared" si="10"/>
        <v>0.12558023926999484</v>
      </c>
      <c r="AA41" s="22">
        <v>61.956923691712724</v>
      </c>
      <c r="AB41" s="21">
        <f t="shared" si="11"/>
        <v>0.14869661686011051</v>
      </c>
      <c r="AC41" s="22">
        <v>63.3151762593873</v>
      </c>
      <c r="AD41" s="21">
        <f t="shared" si="12"/>
        <v>0.15195642302252951</v>
      </c>
      <c r="AE41" s="22">
        <v>64.712666919967745</v>
      </c>
      <c r="AF41" s="21">
        <f t="shared" si="13"/>
        <v>0.15531040060792259</v>
      </c>
      <c r="AG41" s="23">
        <v>59.80079130940959</v>
      </c>
      <c r="AH41" s="21">
        <f t="shared" si="14"/>
        <v>0.14352189914258301</v>
      </c>
      <c r="AI41" s="20">
        <v>48.990523779165322</v>
      </c>
      <c r="AJ41" s="21">
        <f t="shared" si="15"/>
        <v>0.11757725706999676</v>
      </c>
      <c r="AK41" s="22">
        <v>39.131684116721004</v>
      </c>
      <c r="AL41" s="21">
        <f t="shared" si="16"/>
        <v>9.3916041880130405E-2</v>
      </c>
      <c r="AM41" s="23">
        <v>46.525813863554241</v>
      </c>
      <c r="AN41" s="21">
        <f t="shared" si="17"/>
        <v>0.11166195327253017</v>
      </c>
      <c r="AO41" s="23">
        <v>56.005726097307296</v>
      </c>
    </row>
    <row r="42" spans="1:58" x14ac:dyDescent="0.35">
      <c r="A42" s="76" t="s">
        <v>77</v>
      </c>
      <c r="B42" s="17" t="s">
        <v>28</v>
      </c>
      <c r="C42" s="18">
        <v>3.5000000000000001E-3</v>
      </c>
      <c r="D42" s="19" t="s">
        <v>31</v>
      </c>
      <c r="E42" s="20">
        <v>69.357815732826609</v>
      </c>
      <c r="F42" s="21">
        <f t="shared" si="0"/>
        <v>0.24275235506489315</v>
      </c>
      <c r="G42" s="22">
        <v>67.141295134701991</v>
      </c>
      <c r="H42" s="21">
        <f t="shared" si="1"/>
        <v>0.23499453297145698</v>
      </c>
      <c r="I42" s="22">
        <v>62.686303065927646</v>
      </c>
      <c r="J42" s="21">
        <f t="shared" si="2"/>
        <v>0.21940206073074678</v>
      </c>
      <c r="K42" s="23">
        <v>67.358557020009428</v>
      </c>
      <c r="L42" s="21">
        <f t="shared" si="3"/>
        <v>0.23575494957003301</v>
      </c>
      <c r="M42" s="20">
        <v>73.735718558794375</v>
      </c>
      <c r="N42" s="21">
        <f t="shared" si="4"/>
        <v>0.25807501495578034</v>
      </c>
      <c r="O42" s="22">
        <v>66.761137092409484</v>
      </c>
      <c r="P42" s="21">
        <f t="shared" si="5"/>
        <v>0.2336639798234332</v>
      </c>
      <c r="Q42" s="22">
        <v>60.630102995499897</v>
      </c>
      <c r="R42" s="21">
        <f t="shared" si="6"/>
        <v>0.21220536048424965</v>
      </c>
      <c r="S42" s="22">
        <v>66.8594995612346</v>
      </c>
      <c r="T42" s="21">
        <f t="shared" si="7"/>
        <v>0.23400824846432111</v>
      </c>
      <c r="U42" s="22">
        <v>69.025805179008657</v>
      </c>
      <c r="V42" s="21">
        <f t="shared" si="8"/>
        <v>0.24159031812653031</v>
      </c>
      <c r="W42" s="23">
        <v>69.123020455622353</v>
      </c>
      <c r="X42" s="21">
        <f t="shared" si="9"/>
        <v>0.24193057159467823</v>
      </c>
      <c r="Y42" s="20">
        <v>68.161930942534596</v>
      </c>
      <c r="Z42" s="21">
        <f t="shared" si="10"/>
        <v>0.23856675829887108</v>
      </c>
      <c r="AA42" s="22">
        <v>70.705621015000574</v>
      </c>
      <c r="AB42" s="21">
        <f t="shared" si="11"/>
        <v>0.24746967355250202</v>
      </c>
      <c r="AC42" s="22">
        <v>70.452900885790839</v>
      </c>
      <c r="AD42" s="21">
        <f t="shared" si="12"/>
        <v>0.24658515310026793</v>
      </c>
      <c r="AE42" s="22">
        <v>70.706671676432251</v>
      </c>
      <c r="AF42" s="21">
        <f t="shared" si="13"/>
        <v>0.24747335086751288</v>
      </c>
      <c r="AG42" s="23">
        <v>69.816079151580254</v>
      </c>
      <c r="AH42" s="21">
        <f t="shared" si="14"/>
        <v>0.24435627703053089</v>
      </c>
      <c r="AI42" s="20">
        <v>68.142353255872862</v>
      </c>
      <c r="AJ42" s="21">
        <f t="shared" si="15"/>
        <v>0.23849823639555504</v>
      </c>
      <c r="AK42" s="22">
        <v>69.949155433962488</v>
      </c>
      <c r="AL42" s="21">
        <f t="shared" si="16"/>
        <v>0.2448220440188687</v>
      </c>
      <c r="AM42" s="23">
        <v>68.594053800395272</v>
      </c>
      <c r="AN42" s="21">
        <f t="shared" si="17"/>
        <v>0.24007918830138344</v>
      </c>
      <c r="AO42" s="23">
        <v>68.926885392665625</v>
      </c>
    </row>
    <row r="43" spans="1:58" x14ac:dyDescent="0.35">
      <c r="A43" s="76" t="s">
        <v>78</v>
      </c>
      <c r="B43" s="17" t="s">
        <v>36</v>
      </c>
      <c r="C43" s="18">
        <v>2.6100000000000002E-2</v>
      </c>
      <c r="D43" s="19" t="s">
        <v>43</v>
      </c>
      <c r="E43" s="20">
        <v>62.933794119614163</v>
      </c>
      <c r="F43" s="21">
        <f t="shared" si="0"/>
        <v>1.6425720265219297</v>
      </c>
      <c r="G43" s="22">
        <v>63.593553576695768</v>
      </c>
      <c r="H43" s="21">
        <f t="shared" si="1"/>
        <v>1.6597917483517597</v>
      </c>
      <c r="I43" s="22">
        <v>49.389027532030155</v>
      </c>
      <c r="J43" s="21">
        <f t="shared" si="2"/>
        <v>1.2890536185859871</v>
      </c>
      <c r="K43" s="23">
        <v>60.422768639221843</v>
      </c>
      <c r="L43" s="21">
        <f t="shared" si="3"/>
        <v>1.5770342614836903</v>
      </c>
      <c r="M43" s="20">
        <v>58.307772818488722</v>
      </c>
      <c r="N43" s="21">
        <f t="shared" si="4"/>
        <v>1.5218328705625557</v>
      </c>
      <c r="O43" s="22">
        <v>53.288915712673109</v>
      </c>
      <c r="P43" s="21">
        <f t="shared" si="5"/>
        <v>1.3908407001007683</v>
      </c>
      <c r="Q43" s="22">
        <v>59.106262906120598</v>
      </c>
      <c r="R43" s="21">
        <f t="shared" si="6"/>
        <v>1.5426734618497477</v>
      </c>
      <c r="S43" s="22">
        <v>56.719316684958734</v>
      </c>
      <c r="T43" s="21">
        <f t="shared" si="7"/>
        <v>1.480374165477423</v>
      </c>
      <c r="U43" s="22">
        <v>69.472323389479783</v>
      </c>
      <c r="V43" s="21">
        <f t="shared" si="8"/>
        <v>1.8132276404654224</v>
      </c>
      <c r="W43" s="23">
        <v>60.113779465341587</v>
      </c>
      <c r="X43" s="21">
        <f t="shared" si="9"/>
        <v>1.5689696440454155</v>
      </c>
      <c r="Y43" s="20">
        <v>59.17060420646542</v>
      </c>
      <c r="Z43" s="21">
        <f t="shared" si="10"/>
        <v>1.5443527697887476</v>
      </c>
      <c r="AA43" s="22">
        <v>66.1867549310941</v>
      </c>
      <c r="AB43" s="21">
        <f t="shared" si="11"/>
        <v>1.7274743037015561</v>
      </c>
      <c r="AC43" s="22">
        <v>58.443479968278695</v>
      </c>
      <c r="AD43" s="21">
        <f t="shared" si="12"/>
        <v>1.525374827172074</v>
      </c>
      <c r="AE43" s="22">
        <v>67.822031120288699</v>
      </c>
      <c r="AF43" s="21">
        <f t="shared" si="13"/>
        <v>1.7701550122395351</v>
      </c>
      <c r="AG43" s="23">
        <v>61.294889242241183</v>
      </c>
      <c r="AH43" s="21">
        <f t="shared" si="14"/>
        <v>1.5997966092224949</v>
      </c>
      <c r="AI43" s="20">
        <v>56.523658297061353</v>
      </c>
      <c r="AJ43" s="21">
        <f t="shared" si="15"/>
        <v>1.4752674815533013</v>
      </c>
      <c r="AK43" s="22">
        <v>59.135105651997705</v>
      </c>
      <c r="AL43" s="21">
        <f t="shared" si="16"/>
        <v>1.5434262575171402</v>
      </c>
      <c r="AM43" s="23">
        <v>57.176520135795442</v>
      </c>
      <c r="AN43" s="21">
        <f t="shared" si="17"/>
        <v>1.4923071755442612</v>
      </c>
      <c r="AO43" s="23">
        <v>60.086317165938439</v>
      </c>
    </row>
    <row r="44" spans="1:58" ht="24" thickBot="1" x14ac:dyDescent="0.4">
      <c r="A44" s="77" t="s">
        <v>79</v>
      </c>
      <c r="B44" s="24" t="s">
        <v>50</v>
      </c>
      <c r="C44" s="25">
        <v>9.7999999999999997E-3</v>
      </c>
      <c r="D44" s="26" t="s">
        <v>29</v>
      </c>
      <c r="E44" s="27">
        <v>55.260977821788423</v>
      </c>
      <c r="F44" s="21">
        <f t="shared" si="0"/>
        <v>0.54155758265352649</v>
      </c>
      <c r="G44" s="28">
        <v>56.007889611840703</v>
      </c>
      <c r="H44" s="21">
        <f t="shared" si="1"/>
        <v>0.54887731819603891</v>
      </c>
      <c r="I44" s="28">
        <v>62.125442084315296</v>
      </c>
      <c r="J44" s="21">
        <f t="shared" si="2"/>
        <v>0.60882933242628989</v>
      </c>
      <c r="K44" s="29">
        <v>56.85794421130948</v>
      </c>
      <c r="L44" s="21">
        <f t="shared" si="3"/>
        <v>0.55720785327083289</v>
      </c>
      <c r="M44" s="27">
        <v>61.807430003692112</v>
      </c>
      <c r="N44" s="21">
        <f t="shared" si="4"/>
        <v>0.60571281403618271</v>
      </c>
      <c r="O44" s="28">
        <v>56.194349559749682</v>
      </c>
      <c r="P44" s="21">
        <f t="shared" si="5"/>
        <v>0.5507046256855469</v>
      </c>
      <c r="Q44" s="28">
        <v>58.3821709027849</v>
      </c>
      <c r="R44" s="21">
        <f t="shared" si="6"/>
        <v>0.57214527484729205</v>
      </c>
      <c r="S44" s="28">
        <v>59.586432705052538</v>
      </c>
      <c r="T44" s="21">
        <f t="shared" si="7"/>
        <v>0.58394704050951485</v>
      </c>
      <c r="U44" s="28">
        <v>59.359994191429223</v>
      </c>
      <c r="V44" s="21">
        <f t="shared" si="8"/>
        <v>0.58172794307600639</v>
      </c>
      <c r="W44" s="29">
        <v>59.2913219994009</v>
      </c>
      <c r="X44" s="21">
        <f t="shared" si="9"/>
        <v>0.58105495559412879</v>
      </c>
      <c r="Y44" s="27">
        <v>59.10381578053692</v>
      </c>
      <c r="Z44" s="21">
        <f t="shared" si="10"/>
        <v>0.57921739464926181</v>
      </c>
      <c r="AA44" s="28">
        <v>63.083098322850937</v>
      </c>
      <c r="AB44" s="21">
        <f t="shared" si="11"/>
        <v>0.61821436356393911</v>
      </c>
      <c r="AC44" s="28">
        <v>67.899120339201914</v>
      </c>
      <c r="AD44" s="21">
        <f t="shared" si="12"/>
        <v>0.66541137932417871</v>
      </c>
      <c r="AE44" s="28">
        <v>64.135986544550946</v>
      </c>
      <c r="AF44" s="21">
        <f t="shared" si="13"/>
        <v>0.62853266813659925</v>
      </c>
      <c r="AG44" s="29">
        <v>63.777191812221922</v>
      </c>
      <c r="AH44" s="21">
        <f t="shared" si="14"/>
        <v>0.62501647975977481</v>
      </c>
      <c r="AI44" s="27">
        <v>65.725317757214796</v>
      </c>
      <c r="AJ44" s="21">
        <f t="shared" si="15"/>
        <v>0.644108114020705</v>
      </c>
      <c r="AK44" s="28">
        <v>72.241874770680596</v>
      </c>
      <c r="AL44" s="21">
        <f t="shared" si="16"/>
        <v>0.70797037275266983</v>
      </c>
      <c r="AM44" s="29">
        <v>67.354457010581243</v>
      </c>
      <c r="AN44" s="21">
        <f t="shared" si="17"/>
        <v>0.66007367870369615</v>
      </c>
      <c r="AO44" s="30">
        <v>61.326689621467537</v>
      </c>
    </row>
    <row r="45" spans="1:58" ht="24" thickTop="1" x14ac:dyDescent="0.35">
      <c r="A45" s="78" t="s">
        <v>80</v>
      </c>
      <c r="B45" s="31"/>
      <c r="C45" s="32">
        <v>1.0003999999999997</v>
      </c>
      <c r="D45" s="33"/>
      <c r="E45" s="34"/>
      <c r="F45" s="20">
        <f>+SUM(F3:F44)</f>
        <v>68.56158934881654</v>
      </c>
      <c r="G45" s="34"/>
      <c r="H45" s="20">
        <f>+SUM(H3:H44)</f>
        <v>70.850725836065436</v>
      </c>
      <c r="I45" s="34"/>
      <c r="J45" s="20">
        <f>+SUM(J3:J44)</f>
        <v>65.576251716272068</v>
      </c>
      <c r="K45" s="34"/>
      <c r="L45" s="20">
        <f>+SUM(L3:L44)</f>
        <v>68.651262768482312</v>
      </c>
      <c r="M45" s="34"/>
      <c r="N45" s="20">
        <f>+SUM(N3:N44)</f>
        <v>65.898414439806885</v>
      </c>
      <c r="O45" s="34"/>
      <c r="P45" s="20">
        <f>+SUM(P3:P44)</f>
        <v>67.009088761414162</v>
      </c>
      <c r="Q45" s="34"/>
      <c r="R45" s="20">
        <f>+SUM(R3:R44)</f>
        <v>65.900272723669516</v>
      </c>
      <c r="S45" s="34"/>
      <c r="T45" s="20">
        <f>+SUM(T3:T44)</f>
        <v>69.850539460520622</v>
      </c>
      <c r="U45" s="34"/>
      <c r="V45" s="20">
        <f>+SUM(V3:V44)</f>
        <v>67.181099882684379</v>
      </c>
      <c r="W45" s="34"/>
      <c r="X45" s="20">
        <f>+SUM(X3:X44)</f>
        <v>67.094020040345228</v>
      </c>
      <c r="Y45" s="35"/>
      <c r="Z45" s="20">
        <f>+SUM(Z3:Z44)</f>
        <v>61.722566390476153</v>
      </c>
      <c r="AA45" s="36"/>
      <c r="AB45" s="20">
        <f>+SUM(AB3:AB44)</f>
        <v>73.166293272774837</v>
      </c>
      <c r="AC45" s="36"/>
      <c r="AD45" s="20">
        <f>+SUM(AD3:AD44)</f>
        <v>71.181848560013989</v>
      </c>
      <c r="AE45" s="36"/>
      <c r="AF45" s="20">
        <f>+SUM(AF3:AF44)</f>
        <v>70.85013906254477</v>
      </c>
      <c r="AG45" s="36"/>
      <c r="AH45" s="20">
        <f>+SUM(AH3:AH44)</f>
        <v>68.556442578492437</v>
      </c>
      <c r="AI45" s="37"/>
      <c r="AJ45" s="20">
        <f>+SUM(AJ3:AJ44)</f>
        <v>65.994804467784732</v>
      </c>
      <c r="AK45" s="34"/>
      <c r="AL45" s="20">
        <f>+SUM(AL3:AL44)</f>
        <v>63.582710581162161</v>
      </c>
      <c r="AM45" s="34"/>
      <c r="AN45" s="20">
        <f>+SUM(AN3:AN44)</f>
        <v>65.3917809961291</v>
      </c>
      <c r="AO45" s="37"/>
    </row>
    <row r="47" spans="1:58" ht="27" thickBot="1" x14ac:dyDescent="0.45">
      <c r="AP47" s="85">
        <v>1</v>
      </c>
      <c r="AQ47" s="85">
        <v>2</v>
      </c>
      <c r="AR47" s="85">
        <v>3</v>
      </c>
      <c r="AS47" s="85">
        <v>4</v>
      </c>
      <c r="AT47" s="85">
        <v>5</v>
      </c>
      <c r="AU47" s="85">
        <v>6</v>
      </c>
      <c r="AV47" s="85">
        <v>7</v>
      </c>
      <c r="AW47" s="85">
        <v>8</v>
      </c>
      <c r="AX47" s="85">
        <v>9</v>
      </c>
      <c r="AY47" s="85">
        <v>10</v>
      </c>
      <c r="AZ47" s="85">
        <v>11</v>
      </c>
      <c r="BA47" s="85">
        <v>12</v>
      </c>
      <c r="BB47" s="85">
        <v>13</v>
      </c>
      <c r="BC47" s="85">
        <v>14</v>
      </c>
      <c r="BD47" s="85">
        <v>15</v>
      </c>
      <c r="BE47" s="85">
        <v>16</v>
      </c>
    </row>
    <row r="48" spans="1:58" ht="99.75" x14ac:dyDescent="0.35">
      <c r="AP48" s="42" t="s">
        <v>83</v>
      </c>
      <c r="AQ48" s="43" t="s">
        <v>84</v>
      </c>
      <c r="AR48" s="43" t="s">
        <v>181</v>
      </c>
      <c r="AS48" s="43" t="s">
        <v>1</v>
      </c>
      <c r="AT48" s="44" t="s">
        <v>85</v>
      </c>
      <c r="AU48" s="44" t="s">
        <v>86</v>
      </c>
      <c r="AV48" s="44" t="s">
        <v>87</v>
      </c>
      <c r="AW48" s="44" t="s">
        <v>88</v>
      </c>
      <c r="AX48" s="44" t="s">
        <v>89</v>
      </c>
      <c r="AY48" s="44" t="s">
        <v>90</v>
      </c>
      <c r="AZ48" s="44" t="s">
        <v>91</v>
      </c>
      <c r="BA48" s="44" t="s">
        <v>92</v>
      </c>
      <c r="BB48" s="44" t="s">
        <v>93</v>
      </c>
      <c r="BC48" s="44" t="s">
        <v>94</v>
      </c>
      <c r="BD48" s="45" t="s">
        <v>95</v>
      </c>
      <c r="BE48" s="80" t="s">
        <v>184</v>
      </c>
      <c r="BF48" s="80" t="s">
        <v>182</v>
      </c>
    </row>
    <row r="49" spans="42:58" x14ac:dyDescent="0.35">
      <c r="AP49" s="16" t="s">
        <v>68</v>
      </c>
      <c r="AQ49" s="46" t="s">
        <v>43</v>
      </c>
      <c r="AR49" t="str">
        <f>+VLOOKUP(AP49,$A$1:$B$44,2,FALSE)</f>
        <v>Especial</v>
      </c>
      <c r="AS49" s="47" t="s">
        <v>96</v>
      </c>
      <c r="AT49" s="48">
        <v>1</v>
      </c>
      <c r="AU49" s="48">
        <v>0.99999999999999989</v>
      </c>
      <c r="AV49" s="48">
        <v>1</v>
      </c>
      <c r="AW49" s="48">
        <v>1</v>
      </c>
      <c r="AX49" s="48">
        <v>0.99999999999999989</v>
      </c>
      <c r="AY49" s="48">
        <v>1</v>
      </c>
      <c r="AZ49" s="48">
        <v>1</v>
      </c>
      <c r="BA49" s="48">
        <v>1</v>
      </c>
      <c r="BB49" s="48">
        <v>1</v>
      </c>
      <c r="BC49" s="48">
        <v>1</v>
      </c>
      <c r="BD49" s="49">
        <v>1</v>
      </c>
      <c r="BE49" s="53">
        <f>1-BD49</f>
        <v>0</v>
      </c>
      <c r="BF49">
        <f t="shared" ref="BF49:BF90" si="18">+VLOOKUP(AP49,$AR$98:$AU$139,4,FALSE)</f>
        <v>1822869</v>
      </c>
    </row>
    <row r="50" spans="42:58" x14ac:dyDescent="0.35">
      <c r="AP50" s="76" t="s">
        <v>59</v>
      </c>
      <c r="AQ50" s="46" t="s">
        <v>29</v>
      </c>
      <c r="AR50" t="str">
        <f t="shared" ref="AR50:AR90" si="19">+VLOOKUP(AP50,$A$1:$B$44,2,FALSE)</f>
        <v>Sexta</v>
      </c>
      <c r="AS50" s="47">
        <v>6</v>
      </c>
      <c r="AT50" s="48">
        <v>0.9325</v>
      </c>
      <c r="AU50" s="48">
        <v>0.99999999999999989</v>
      </c>
      <c r="AV50" s="48">
        <v>0.91666666666666674</v>
      </c>
      <c r="AW50" s="48">
        <v>1</v>
      </c>
      <c r="AX50" s="48">
        <v>0.99999999999999989</v>
      </c>
      <c r="AY50" s="48">
        <v>0.97499999999999998</v>
      </c>
      <c r="AZ50" s="48">
        <v>1</v>
      </c>
      <c r="BA50" s="48">
        <v>1</v>
      </c>
      <c r="BB50" s="48">
        <v>1</v>
      </c>
      <c r="BC50" s="48">
        <v>0.97111111111111104</v>
      </c>
      <c r="BD50" s="49">
        <v>0.98293055555555553</v>
      </c>
      <c r="BE50" s="53">
        <f t="shared" ref="BE50:BE90" si="20">1-BD50</f>
        <v>1.706944444444447E-2</v>
      </c>
      <c r="BF50">
        <f t="shared" si="18"/>
        <v>29388</v>
      </c>
    </row>
    <row r="51" spans="42:58" x14ac:dyDescent="0.35">
      <c r="AP51" s="46" t="s">
        <v>97</v>
      </c>
      <c r="AQ51" s="46" t="s">
        <v>43</v>
      </c>
      <c r="AR51" t="str">
        <f t="shared" si="19"/>
        <v>Tercera</v>
      </c>
      <c r="AS51" s="47">
        <v>3</v>
      </c>
      <c r="AT51" s="50">
        <v>1</v>
      </c>
      <c r="AU51" s="50">
        <v>0.8</v>
      </c>
      <c r="AV51" s="50">
        <v>0.82</v>
      </c>
      <c r="AW51" s="50">
        <v>1</v>
      </c>
      <c r="AX51" s="50">
        <v>1</v>
      </c>
      <c r="AY51" s="50">
        <v>1</v>
      </c>
      <c r="AZ51" s="50">
        <v>0.25</v>
      </c>
      <c r="BA51" s="50">
        <v>0.88</v>
      </c>
      <c r="BB51" s="50">
        <v>1</v>
      </c>
      <c r="BC51" s="50">
        <v>1</v>
      </c>
      <c r="BD51" s="50">
        <v>0.89</v>
      </c>
      <c r="BE51" s="53">
        <f t="shared" si="20"/>
        <v>0.10999999999999999</v>
      </c>
      <c r="BF51">
        <f t="shared" si="18"/>
        <v>84661</v>
      </c>
    </row>
    <row r="52" spans="42:58" x14ac:dyDescent="0.35">
      <c r="AP52" s="46" t="s">
        <v>98</v>
      </c>
      <c r="AQ52" s="46" t="s">
        <v>31</v>
      </c>
      <c r="AR52" t="str">
        <f t="shared" si="19"/>
        <v>Sexta</v>
      </c>
      <c r="AS52" s="47">
        <v>6</v>
      </c>
      <c r="AT52" s="48">
        <v>0.9325</v>
      </c>
      <c r="AU52" s="48">
        <v>0.89999999999999991</v>
      </c>
      <c r="AV52" s="48">
        <v>0.96666666666666679</v>
      </c>
      <c r="AW52" s="48">
        <v>1</v>
      </c>
      <c r="AX52" s="48">
        <v>0.99999999999999989</v>
      </c>
      <c r="AY52" s="48">
        <v>0.7142857142857143</v>
      </c>
      <c r="AZ52" s="48">
        <v>0.68833333333333346</v>
      </c>
      <c r="BA52" s="48">
        <v>0.625</v>
      </c>
      <c r="BB52" s="48">
        <v>0.8</v>
      </c>
      <c r="BC52" s="48">
        <v>1</v>
      </c>
      <c r="BD52" s="49">
        <v>0.84968452380952386</v>
      </c>
      <c r="BE52" s="53">
        <f t="shared" si="20"/>
        <v>0.15031547619047614</v>
      </c>
      <c r="BF52">
        <f t="shared" si="18"/>
        <v>36827</v>
      </c>
    </row>
    <row r="53" spans="42:58" x14ac:dyDescent="0.35">
      <c r="AP53" s="46" t="s">
        <v>99</v>
      </c>
      <c r="AQ53" s="46" t="s">
        <v>31</v>
      </c>
      <c r="AR53" t="str">
        <f t="shared" si="19"/>
        <v>Segunda</v>
      </c>
      <c r="AS53" s="47">
        <v>2</v>
      </c>
      <c r="AT53" s="48">
        <v>1</v>
      </c>
      <c r="AU53" s="48">
        <v>0.99999999999999989</v>
      </c>
      <c r="AV53" s="48">
        <v>0.9</v>
      </c>
      <c r="AW53" s="48">
        <v>1</v>
      </c>
      <c r="AX53" s="48">
        <v>0.99999999999999989</v>
      </c>
      <c r="AY53" s="48">
        <v>0.45000000000000007</v>
      </c>
      <c r="AZ53" s="48">
        <v>0.78333333333333333</v>
      </c>
      <c r="BA53" s="48">
        <v>0.625</v>
      </c>
      <c r="BB53" s="48">
        <v>1</v>
      </c>
      <c r="BC53" s="48">
        <v>0.95</v>
      </c>
      <c r="BD53" s="49">
        <v>0.82458333333333345</v>
      </c>
      <c r="BE53" s="53">
        <f t="shared" si="20"/>
        <v>0.17541666666666655</v>
      </c>
      <c r="BF53">
        <f t="shared" si="18"/>
        <v>115821</v>
      </c>
    </row>
    <row r="54" spans="42:58" x14ac:dyDescent="0.35">
      <c r="AP54" s="46" t="s">
        <v>100</v>
      </c>
      <c r="AQ54" s="46" t="s">
        <v>31</v>
      </c>
      <c r="AR54" t="str">
        <f t="shared" si="19"/>
        <v>Sexta</v>
      </c>
      <c r="AS54" s="47">
        <v>6</v>
      </c>
      <c r="AT54" s="50">
        <v>1</v>
      </c>
      <c r="AU54" s="50">
        <v>0.7</v>
      </c>
      <c r="AV54" s="50">
        <v>0.95</v>
      </c>
      <c r="AW54" s="50">
        <v>1</v>
      </c>
      <c r="AX54" s="50">
        <v>1</v>
      </c>
      <c r="AY54" s="50">
        <v>0.7</v>
      </c>
      <c r="AZ54" s="50">
        <v>0.9</v>
      </c>
      <c r="BA54" s="50">
        <v>0.88</v>
      </c>
      <c r="BB54" s="50">
        <v>1</v>
      </c>
      <c r="BC54" s="50">
        <v>0.5</v>
      </c>
      <c r="BD54" s="50">
        <v>0.81</v>
      </c>
      <c r="BE54" s="53">
        <f t="shared" si="20"/>
        <v>0.18999999999999995</v>
      </c>
      <c r="BF54">
        <f t="shared" si="18"/>
        <v>12816</v>
      </c>
    </row>
    <row r="55" spans="42:58" x14ac:dyDescent="0.35">
      <c r="AP55" s="46" t="s">
        <v>101</v>
      </c>
      <c r="AQ55" s="46" t="s">
        <v>31</v>
      </c>
      <c r="AR55" t="str">
        <f t="shared" si="19"/>
        <v>Sexta</v>
      </c>
      <c r="AS55" s="47">
        <v>6</v>
      </c>
      <c r="AT55" s="48">
        <v>0.90249999999999997</v>
      </c>
      <c r="AU55" s="48">
        <v>0.99999999999999989</v>
      </c>
      <c r="AV55" s="48">
        <v>0.85</v>
      </c>
      <c r="AW55" s="48">
        <v>1</v>
      </c>
      <c r="AX55" s="48">
        <v>0.76666666666666661</v>
      </c>
      <c r="AY55" s="48">
        <v>0.85</v>
      </c>
      <c r="AZ55" s="48">
        <v>0.9</v>
      </c>
      <c r="BA55" s="48">
        <v>1</v>
      </c>
      <c r="BB55" s="48">
        <v>1</v>
      </c>
      <c r="BC55" s="48">
        <v>0.4</v>
      </c>
      <c r="BD55" s="49">
        <v>0.80012499999999998</v>
      </c>
      <c r="BE55" s="53">
        <f t="shared" si="20"/>
        <v>0.19987500000000002</v>
      </c>
      <c r="BF55">
        <f t="shared" si="18"/>
        <v>26357</v>
      </c>
    </row>
    <row r="56" spans="42:58" x14ac:dyDescent="0.35">
      <c r="AP56" s="76" t="s">
        <v>57</v>
      </c>
      <c r="AQ56" s="46" t="s">
        <v>43</v>
      </c>
      <c r="AR56" t="str">
        <f t="shared" si="19"/>
        <v>Cuarta</v>
      </c>
      <c r="AS56" s="47">
        <v>3</v>
      </c>
      <c r="AT56" s="48">
        <v>1</v>
      </c>
      <c r="AU56" s="48">
        <v>0.89999999999999991</v>
      </c>
      <c r="AV56" s="48">
        <v>0.83333333333333337</v>
      </c>
      <c r="AW56" s="48">
        <v>1</v>
      </c>
      <c r="AX56" s="48">
        <v>0.99999999999999989</v>
      </c>
      <c r="AY56" s="48">
        <v>1</v>
      </c>
      <c r="AZ56" s="48">
        <v>0.9</v>
      </c>
      <c r="BA56" s="48">
        <v>0.75</v>
      </c>
      <c r="BB56" s="48">
        <v>1</v>
      </c>
      <c r="BC56" s="48">
        <v>0.30000000000000004</v>
      </c>
      <c r="BD56" s="49">
        <v>0.79916666666666658</v>
      </c>
      <c r="BE56" s="53">
        <f t="shared" si="20"/>
        <v>0.20083333333333342</v>
      </c>
      <c r="BF56">
        <f t="shared" si="18"/>
        <v>131806</v>
      </c>
    </row>
    <row r="57" spans="42:58" x14ac:dyDescent="0.35">
      <c r="AP57" s="76" t="s">
        <v>27</v>
      </c>
      <c r="AQ57" s="46" t="s">
        <v>29</v>
      </c>
      <c r="AR57" t="str">
        <f t="shared" si="19"/>
        <v>Sexta</v>
      </c>
      <c r="AS57" s="47">
        <v>6</v>
      </c>
      <c r="AT57" s="50">
        <v>0.9</v>
      </c>
      <c r="AU57" s="50">
        <v>0.9</v>
      </c>
      <c r="AV57" s="50">
        <v>0.95</v>
      </c>
      <c r="AW57" s="50">
        <v>0.98</v>
      </c>
      <c r="AX57" s="50">
        <v>0.88</v>
      </c>
      <c r="AY57" s="50">
        <v>0.62</v>
      </c>
      <c r="AZ57" s="50">
        <v>1</v>
      </c>
      <c r="BA57" s="50">
        <v>0.88</v>
      </c>
      <c r="BB57" s="50">
        <v>1</v>
      </c>
      <c r="BC57" s="50">
        <v>0.43</v>
      </c>
      <c r="BD57" s="49">
        <v>0.78</v>
      </c>
      <c r="BE57" s="53">
        <f t="shared" si="20"/>
        <v>0.21999999999999997</v>
      </c>
      <c r="BF57">
        <f t="shared" si="18"/>
        <v>12186</v>
      </c>
    </row>
    <row r="58" spans="42:58" x14ac:dyDescent="0.35">
      <c r="AP58" s="46" t="s">
        <v>102</v>
      </c>
      <c r="AQ58" s="46" t="s">
        <v>29</v>
      </c>
      <c r="AR58" t="str">
        <f t="shared" si="19"/>
        <v>Sexta</v>
      </c>
      <c r="AS58" s="47">
        <v>6</v>
      </c>
      <c r="AT58" s="48">
        <v>1</v>
      </c>
      <c r="AU58" s="48">
        <v>0.7</v>
      </c>
      <c r="AV58" s="48">
        <v>0.85</v>
      </c>
      <c r="AW58" s="48">
        <v>1</v>
      </c>
      <c r="AX58" s="48">
        <v>0.99999999999999989</v>
      </c>
      <c r="AY58" s="48">
        <v>0.65</v>
      </c>
      <c r="AZ58" s="48">
        <v>0.9</v>
      </c>
      <c r="BA58" s="48">
        <v>0.625</v>
      </c>
      <c r="BB58" s="48">
        <v>1</v>
      </c>
      <c r="BC58" s="48">
        <v>0.60000000000000009</v>
      </c>
      <c r="BD58" s="49">
        <v>0.77874999999999994</v>
      </c>
      <c r="BE58" s="53">
        <f t="shared" si="20"/>
        <v>0.22125000000000006</v>
      </c>
      <c r="BF58">
        <f t="shared" si="18"/>
        <v>6179</v>
      </c>
    </row>
    <row r="59" spans="42:58" x14ac:dyDescent="0.35">
      <c r="AP59" s="46" t="s">
        <v>103</v>
      </c>
      <c r="AQ59" s="46" t="s">
        <v>43</v>
      </c>
      <c r="AR59" t="str">
        <f t="shared" si="19"/>
        <v>Primera</v>
      </c>
      <c r="AS59" s="47">
        <v>1</v>
      </c>
      <c r="AT59" s="48">
        <v>1</v>
      </c>
      <c r="AU59" s="48">
        <v>1</v>
      </c>
      <c r="AV59" s="48">
        <v>0.9</v>
      </c>
      <c r="AW59" s="48">
        <v>1</v>
      </c>
      <c r="AX59" s="48">
        <v>1</v>
      </c>
      <c r="AY59" s="48">
        <v>0.85</v>
      </c>
      <c r="AZ59" s="48">
        <v>0.6</v>
      </c>
      <c r="BA59" s="48">
        <v>0.25</v>
      </c>
      <c r="BB59" s="48">
        <v>0</v>
      </c>
      <c r="BC59" s="48">
        <v>0.99</v>
      </c>
      <c r="BD59" s="49">
        <v>0.76800000000000002</v>
      </c>
      <c r="BE59" s="53">
        <f t="shared" si="20"/>
        <v>0.23199999999999998</v>
      </c>
      <c r="BF59">
        <f t="shared" si="18"/>
        <v>302642</v>
      </c>
    </row>
    <row r="60" spans="42:58" x14ac:dyDescent="0.35">
      <c r="AP60" s="46" t="s">
        <v>104</v>
      </c>
      <c r="AQ60" s="46" t="s">
        <v>31</v>
      </c>
      <c r="AR60" t="str">
        <f t="shared" si="19"/>
        <v>Sexta</v>
      </c>
      <c r="AS60" s="47">
        <v>6</v>
      </c>
      <c r="AT60" s="48">
        <v>1</v>
      </c>
      <c r="AU60" s="48">
        <v>0.89999999999999991</v>
      </c>
      <c r="AV60" s="48">
        <v>0.88333333333333341</v>
      </c>
      <c r="AW60" s="48">
        <v>1</v>
      </c>
      <c r="AX60" s="48">
        <v>0.99999999999999989</v>
      </c>
      <c r="AY60" s="48">
        <v>0.82499999999999996</v>
      </c>
      <c r="AZ60" s="48">
        <v>0.9</v>
      </c>
      <c r="BA60" s="48">
        <v>0.125</v>
      </c>
      <c r="BB60" s="48">
        <v>1</v>
      </c>
      <c r="BC60" s="48">
        <v>0.68888888888888888</v>
      </c>
      <c r="BD60" s="49">
        <v>0.75944444444444448</v>
      </c>
      <c r="BE60" s="53">
        <f t="shared" si="20"/>
        <v>0.24055555555555552</v>
      </c>
      <c r="BF60">
        <f t="shared" si="18"/>
        <v>16688</v>
      </c>
    </row>
    <row r="61" spans="42:58" x14ac:dyDescent="0.35">
      <c r="AP61" s="46" t="s">
        <v>105</v>
      </c>
      <c r="AQ61" s="46" t="s">
        <v>29</v>
      </c>
      <c r="AR61" t="str">
        <f t="shared" si="19"/>
        <v>Cuarta</v>
      </c>
      <c r="AS61" s="47">
        <v>4</v>
      </c>
      <c r="AT61" s="48">
        <v>1</v>
      </c>
      <c r="AU61" s="48">
        <v>0.89999999999999991</v>
      </c>
      <c r="AV61" s="48">
        <v>0.9</v>
      </c>
      <c r="AW61" s="48">
        <v>1</v>
      </c>
      <c r="AX61" s="48">
        <v>0.99999999999999989</v>
      </c>
      <c r="AY61" s="48">
        <v>0.35</v>
      </c>
      <c r="AZ61" s="48">
        <v>0.55000000000000004</v>
      </c>
      <c r="BA61" s="48">
        <v>0.875</v>
      </c>
      <c r="BB61" s="48">
        <v>0.8</v>
      </c>
      <c r="BC61" s="48">
        <v>0.4</v>
      </c>
      <c r="BD61" s="49">
        <v>0.69874999999999998</v>
      </c>
      <c r="BE61" s="53">
        <f t="shared" si="20"/>
        <v>0.30125000000000002</v>
      </c>
      <c r="BF61">
        <f t="shared" si="18"/>
        <v>118803</v>
      </c>
    </row>
    <row r="62" spans="42:58" x14ac:dyDescent="0.35">
      <c r="AP62" s="76" t="s">
        <v>38</v>
      </c>
      <c r="AQ62" s="46" t="s">
        <v>31</v>
      </c>
      <c r="AR62" t="str">
        <f t="shared" si="19"/>
        <v>Sexta</v>
      </c>
      <c r="AS62" s="47">
        <v>6</v>
      </c>
      <c r="AT62" s="48">
        <v>0.89500000000000002</v>
      </c>
      <c r="AU62" s="48">
        <v>0.99999999999999989</v>
      </c>
      <c r="AV62" s="48">
        <v>0.8</v>
      </c>
      <c r="AW62" s="48">
        <v>1</v>
      </c>
      <c r="AX62" s="48">
        <v>0.99999999999999989</v>
      </c>
      <c r="AY62" s="48">
        <v>0.4</v>
      </c>
      <c r="AZ62" s="48">
        <v>0.5</v>
      </c>
      <c r="BA62" s="48">
        <v>0.375</v>
      </c>
      <c r="BB62" s="48">
        <v>1</v>
      </c>
      <c r="BC62" s="48">
        <v>0.71333333333333337</v>
      </c>
      <c r="BD62" s="49">
        <v>0.69366666666666676</v>
      </c>
      <c r="BE62" s="53">
        <f t="shared" si="20"/>
        <v>0.30633333333333324</v>
      </c>
      <c r="BF62">
        <f t="shared" si="18"/>
        <v>22052</v>
      </c>
    </row>
    <row r="63" spans="42:58" x14ac:dyDescent="0.35">
      <c r="AP63" s="46" t="s">
        <v>106</v>
      </c>
      <c r="AQ63" s="46" t="s">
        <v>31</v>
      </c>
      <c r="AR63" t="str">
        <f t="shared" si="19"/>
        <v>Sexta</v>
      </c>
      <c r="AS63" s="47">
        <v>6</v>
      </c>
      <c r="AT63" s="48">
        <v>0.96250000000000002</v>
      </c>
      <c r="AU63" s="48">
        <v>0.89999999999999991</v>
      </c>
      <c r="AV63" s="48">
        <v>0.8666666666666667</v>
      </c>
      <c r="AW63" s="48">
        <v>1</v>
      </c>
      <c r="AX63" s="48">
        <v>0.99999999999999989</v>
      </c>
      <c r="AY63" s="48">
        <v>0.5</v>
      </c>
      <c r="AZ63" s="48">
        <v>0.77500000000000002</v>
      </c>
      <c r="BA63" s="48">
        <v>0.375</v>
      </c>
      <c r="BB63" s="48">
        <v>0.8</v>
      </c>
      <c r="BC63" s="48">
        <v>0.5</v>
      </c>
      <c r="BD63" s="49">
        <v>0.68520833333333331</v>
      </c>
      <c r="BE63" s="53">
        <f t="shared" si="20"/>
        <v>0.31479166666666669</v>
      </c>
      <c r="BF63">
        <f t="shared" si="18"/>
        <v>15325</v>
      </c>
    </row>
    <row r="64" spans="42:58" x14ac:dyDescent="0.35">
      <c r="AP64" s="46" t="s">
        <v>107</v>
      </c>
      <c r="AQ64" s="46" t="s">
        <v>43</v>
      </c>
      <c r="AR64" t="str">
        <f t="shared" si="19"/>
        <v>Primera</v>
      </c>
      <c r="AS64" s="47">
        <v>1</v>
      </c>
      <c r="AT64" s="48">
        <v>1</v>
      </c>
      <c r="AU64" s="48">
        <v>0.99999999999999989</v>
      </c>
      <c r="AV64" s="48">
        <v>0.8</v>
      </c>
      <c r="AW64" s="48">
        <v>1</v>
      </c>
      <c r="AX64" s="48">
        <v>0.7</v>
      </c>
      <c r="AY64" s="48">
        <v>0.35</v>
      </c>
      <c r="AZ64" s="48">
        <v>0.5</v>
      </c>
      <c r="BA64" s="48">
        <v>0.375</v>
      </c>
      <c r="BB64" s="48">
        <v>1</v>
      </c>
      <c r="BC64" s="48">
        <v>0.89999999999999991</v>
      </c>
      <c r="BD64" s="49">
        <v>0.68375000000000008</v>
      </c>
      <c r="BE64" s="53">
        <f t="shared" si="20"/>
        <v>0.31624999999999992</v>
      </c>
      <c r="BF64">
        <f t="shared" si="18"/>
        <v>95040</v>
      </c>
    </row>
    <row r="65" spans="42:58" x14ac:dyDescent="0.35">
      <c r="AP65" s="46" t="s">
        <v>108</v>
      </c>
      <c r="AQ65" s="46" t="s">
        <v>29</v>
      </c>
      <c r="AR65" t="str">
        <f t="shared" si="19"/>
        <v>Sexta</v>
      </c>
      <c r="AS65" s="47">
        <v>6</v>
      </c>
      <c r="AT65" s="48">
        <v>0.90249999999999997</v>
      </c>
      <c r="AU65" s="48">
        <v>0.99999999999999989</v>
      </c>
      <c r="AV65" s="48">
        <v>0.75</v>
      </c>
      <c r="AW65" s="48">
        <v>1</v>
      </c>
      <c r="AX65" s="48">
        <v>0.99999999999999989</v>
      </c>
      <c r="AY65" s="48">
        <v>0.22500000000000001</v>
      </c>
      <c r="AZ65" s="48">
        <v>0.55000000000000004</v>
      </c>
      <c r="BA65" s="48">
        <v>0.75</v>
      </c>
      <c r="BB65" s="48">
        <v>1</v>
      </c>
      <c r="BC65" s="48">
        <v>0.4</v>
      </c>
      <c r="BD65" s="49">
        <v>0.66387499999999999</v>
      </c>
      <c r="BE65" s="53">
        <f t="shared" si="20"/>
        <v>0.33612500000000001</v>
      </c>
      <c r="BF65">
        <f t="shared" si="18"/>
        <v>13954</v>
      </c>
    </row>
    <row r="66" spans="42:58" x14ac:dyDescent="0.35">
      <c r="AP66" s="46" t="s">
        <v>109</v>
      </c>
      <c r="AQ66" s="46" t="s">
        <v>31</v>
      </c>
      <c r="AR66" t="str">
        <f t="shared" si="19"/>
        <v>Sexta</v>
      </c>
      <c r="AS66" s="47">
        <v>6</v>
      </c>
      <c r="AT66" s="48">
        <v>1</v>
      </c>
      <c r="AU66" s="48">
        <v>0.99999999999999989</v>
      </c>
      <c r="AV66" s="48">
        <v>0.9</v>
      </c>
      <c r="AW66" s="48">
        <v>1</v>
      </c>
      <c r="AX66" s="48">
        <v>0.64999999999999991</v>
      </c>
      <c r="AY66" s="48">
        <v>0.5</v>
      </c>
      <c r="AZ66" s="48">
        <v>0.65</v>
      </c>
      <c r="BA66" s="48">
        <v>0.375</v>
      </c>
      <c r="BB66" s="48">
        <v>0.8</v>
      </c>
      <c r="BC66" s="48">
        <v>0.60000000000000009</v>
      </c>
      <c r="BD66" s="49">
        <v>0.64875000000000005</v>
      </c>
      <c r="BE66" s="53">
        <f t="shared" si="20"/>
        <v>0.35124999999999995</v>
      </c>
      <c r="BF66">
        <f t="shared" si="18"/>
        <v>15450</v>
      </c>
    </row>
    <row r="67" spans="42:58" x14ac:dyDescent="0.35">
      <c r="AP67" s="46" t="s">
        <v>110</v>
      </c>
      <c r="AQ67" s="46" t="s">
        <v>29</v>
      </c>
      <c r="AR67" t="str">
        <f t="shared" si="19"/>
        <v>Sexta</v>
      </c>
      <c r="AS67" s="47">
        <v>6</v>
      </c>
      <c r="AT67" s="48">
        <v>0.9325</v>
      </c>
      <c r="AU67" s="48">
        <v>0.6</v>
      </c>
      <c r="AV67" s="48">
        <v>0.9</v>
      </c>
      <c r="AW67" s="48">
        <v>1</v>
      </c>
      <c r="AX67" s="48">
        <v>0.8833333333333333</v>
      </c>
      <c r="AY67" s="48">
        <v>0.56428571428571428</v>
      </c>
      <c r="AZ67" s="48">
        <v>0.65</v>
      </c>
      <c r="BA67" s="48">
        <v>0.625</v>
      </c>
      <c r="BB67" s="48">
        <v>0.2</v>
      </c>
      <c r="BC67" s="48">
        <v>0.45000000000000007</v>
      </c>
      <c r="BD67" s="49">
        <v>0.64751785714285726</v>
      </c>
      <c r="BE67" s="53">
        <f t="shared" si="20"/>
        <v>0.35248214285714274</v>
      </c>
      <c r="BF67">
        <f t="shared" si="18"/>
        <v>8513</v>
      </c>
    </row>
    <row r="68" spans="42:58" x14ac:dyDescent="0.35">
      <c r="AP68" s="46" t="s">
        <v>111</v>
      </c>
      <c r="AQ68" s="46" t="s">
        <v>43</v>
      </c>
      <c r="AR68" t="str">
        <f t="shared" si="19"/>
        <v>Sexta</v>
      </c>
      <c r="AS68" s="47">
        <v>6</v>
      </c>
      <c r="AT68" s="48">
        <v>0.89500000000000002</v>
      </c>
      <c r="AU68" s="48">
        <v>0.79999999999999993</v>
      </c>
      <c r="AV68" s="48">
        <v>0.85</v>
      </c>
      <c r="AW68" s="48">
        <v>1</v>
      </c>
      <c r="AX68" s="48">
        <v>0.76666666666666661</v>
      </c>
      <c r="AY68" s="48">
        <v>0.3214285714285714</v>
      </c>
      <c r="AZ68" s="48">
        <v>0.8</v>
      </c>
      <c r="BA68" s="48">
        <v>0.5</v>
      </c>
      <c r="BB68" s="48">
        <v>1</v>
      </c>
      <c r="BC68" s="48">
        <v>0.5</v>
      </c>
      <c r="BD68" s="49">
        <v>0.64546428571428571</v>
      </c>
      <c r="BE68" s="53">
        <f t="shared" si="20"/>
        <v>0.35453571428571429</v>
      </c>
      <c r="BF68">
        <f t="shared" si="18"/>
        <v>54207</v>
      </c>
    </row>
    <row r="69" spans="42:58" x14ac:dyDescent="0.35">
      <c r="AP69" s="76" t="s">
        <v>73</v>
      </c>
      <c r="AQ69" s="46" t="s">
        <v>31</v>
      </c>
      <c r="AR69" t="str">
        <f t="shared" si="19"/>
        <v>Segunda</v>
      </c>
      <c r="AS69" s="47">
        <v>2</v>
      </c>
      <c r="AT69" s="48">
        <v>0.85750000000000004</v>
      </c>
      <c r="AU69" s="48">
        <v>0.6</v>
      </c>
      <c r="AV69" s="48">
        <v>0.48333333333333339</v>
      </c>
      <c r="AW69" s="48">
        <v>1</v>
      </c>
      <c r="AX69" s="48">
        <v>0.76666666666666661</v>
      </c>
      <c r="AY69" s="48">
        <v>0.70714285714285718</v>
      </c>
      <c r="AZ69" s="48">
        <v>0.63833333333333342</v>
      </c>
      <c r="BA69" s="48">
        <v>0.5</v>
      </c>
      <c r="BB69" s="48">
        <v>0.6</v>
      </c>
      <c r="BC69" s="48">
        <v>0.505</v>
      </c>
      <c r="BD69" s="49">
        <v>0.63794642857142858</v>
      </c>
      <c r="BE69" s="53">
        <f t="shared" si="20"/>
        <v>0.36205357142857142</v>
      </c>
      <c r="BF69">
        <f t="shared" si="18"/>
        <v>187159</v>
      </c>
    </row>
    <row r="70" spans="42:58" x14ac:dyDescent="0.35">
      <c r="AP70" s="46" t="s">
        <v>112</v>
      </c>
      <c r="AQ70" s="46" t="s">
        <v>31</v>
      </c>
      <c r="AR70" t="str">
        <f t="shared" si="19"/>
        <v>Sexta</v>
      </c>
      <c r="AS70" s="47">
        <v>6</v>
      </c>
      <c r="AT70" s="51">
        <v>0.89500000000000002</v>
      </c>
      <c r="AU70" s="48">
        <v>0.6</v>
      </c>
      <c r="AV70" s="48">
        <v>0.71666666666666667</v>
      </c>
      <c r="AW70" s="48">
        <v>0.7</v>
      </c>
      <c r="AX70" s="48">
        <v>0.8833333333333333</v>
      </c>
      <c r="AY70" s="48">
        <v>0.47857142857142854</v>
      </c>
      <c r="AZ70" s="48">
        <v>0.5083333333333333</v>
      </c>
      <c r="BA70" s="48">
        <v>0.625</v>
      </c>
      <c r="BB70" s="48">
        <v>0.8</v>
      </c>
      <c r="BC70" s="48">
        <v>0.38</v>
      </c>
      <c r="BD70" s="49">
        <v>0.61045238095238097</v>
      </c>
      <c r="BE70" s="53">
        <f t="shared" si="20"/>
        <v>0.38954761904761903</v>
      </c>
      <c r="BF70">
        <f t="shared" si="18"/>
        <v>14045</v>
      </c>
    </row>
    <row r="71" spans="42:58" x14ac:dyDescent="0.35">
      <c r="AP71" s="46" t="s">
        <v>113</v>
      </c>
      <c r="AQ71" s="46" t="s">
        <v>29</v>
      </c>
      <c r="AR71" t="str">
        <f t="shared" si="19"/>
        <v>Sexta</v>
      </c>
      <c r="AS71" s="47">
        <v>6</v>
      </c>
      <c r="AT71" s="48">
        <v>1</v>
      </c>
      <c r="AU71" s="48">
        <v>0.79999999999999993</v>
      </c>
      <c r="AV71" s="48">
        <v>0.44999999999999996</v>
      </c>
      <c r="AW71" s="48">
        <v>1</v>
      </c>
      <c r="AX71" s="48">
        <v>0.8833333333333333</v>
      </c>
      <c r="AY71" s="48">
        <v>0.65</v>
      </c>
      <c r="AZ71" s="48">
        <v>0.55000000000000004</v>
      </c>
      <c r="BA71" s="48">
        <v>0.5</v>
      </c>
      <c r="BB71" s="48">
        <v>0</v>
      </c>
      <c r="BC71" s="48">
        <v>0.4</v>
      </c>
      <c r="BD71" s="49">
        <v>0.60250000000000004</v>
      </c>
      <c r="BE71" s="53">
        <f t="shared" si="20"/>
        <v>0.39749999999999996</v>
      </c>
      <c r="BF71">
        <f t="shared" si="18"/>
        <v>10970</v>
      </c>
    </row>
    <row r="72" spans="42:58" x14ac:dyDescent="0.35">
      <c r="AP72" s="46" t="s">
        <v>114</v>
      </c>
      <c r="AQ72" s="46" t="s">
        <v>29</v>
      </c>
      <c r="AR72" t="str">
        <f t="shared" si="19"/>
        <v>Sexta</v>
      </c>
      <c r="AS72" s="47">
        <v>6</v>
      </c>
      <c r="AT72" s="48">
        <v>0.89500000000000002</v>
      </c>
      <c r="AU72" s="48">
        <v>0.79999999999999993</v>
      </c>
      <c r="AV72" s="48">
        <v>0.6</v>
      </c>
      <c r="AW72" s="48">
        <v>1</v>
      </c>
      <c r="AX72" s="48">
        <v>0.76666666666666661</v>
      </c>
      <c r="AY72" s="48">
        <v>0.375</v>
      </c>
      <c r="AZ72" s="48">
        <v>0.54166666666666674</v>
      </c>
      <c r="BA72" s="48">
        <v>0.375</v>
      </c>
      <c r="BB72" s="48">
        <v>0.6</v>
      </c>
      <c r="BC72" s="48">
        <v>0.5</v>
      </c>
      <c r="BD72" s="49">
        <v>0.57641666666666669</v>
      </c>
      <c r="BE72" s="53">
        <f t="shared" si="20"/>
        <v>0.42358333333333331</v>
      </c>
      <c r="BF72">
        <f t="shared" si="18"/>
        <v>31658</v>
      </c>
    </row>
    <row r="73" spans="42:58" x14ac:dyDescent="0.35">
      <c r="AP73" s="46" t="s">
        <v>115</v>
      </c>
      <c r="AQ73" s="46" t="s">
        <v>37</v>
      </c>
      <c r="AR73" t="str">
        <f t="shared" si="19"/>
        <v>Primera</v>
      </c>
      <c r="AS73" s="47">
        <v>1</v>
      </c>
      <c r="AT73" s="48">
        <v>1</v>
      </c>
      <c r="AU73" s="48">
        <v>0.99999999999999989</v>
      </c>
      <c r="AV73" s="48">
        <v>0.9</v>
      </c>
      <c r="AW73" s="48">
        <v>1</v>
      </c>
      <c r="AX73" s="48">
        <v>0.35</v>
      </c>
      <c r="AY73" s="48">
        <v>0.65</v>
      </c>
      <c r="AZ73" s="48">
        <v>0.65</v>
      </c>
      <c r="BA73" s="48">
        <v>0.5</v>
      </c>
      <c r="BB73" s="48">
        <v>1</v>
      </c>
      <c r="BC73" s="48">
        <v>0.2</v>
      </c>
      <c r="BD73" s="49">
        <v>0.57500000000000007</v>
      </c>
      <c r="BE73" s="53">
        <f t="shared" si="20"/>
        <v>0.42499999999999993</v>
      </c>
      <c r="BF73">
        <f t="shared" si="18"/>
        <v>258445</v>
      </c>
    </row>
    <row r="74" spans="42:58" x14ac:dyDescent="0.35">
      <c r="AP74" s="46" t="s">
        <v>116</v>
      </c>
      <c r="AQ74" s="46" t="s">
        <v>29</v>
      </c>
      <c r="AR74" t="str">
        <f t="shared" si="19"/>
        <v>Sexta</v>
      </c>
      <c r="AS74" s="47">
        <v>6</v>
      </c>
      <c r="AT74" s="50">
        <v>1</v>
      </c>
      <c r="AU74" s="50">
        <v>0.4</v>
      </c>
      <c r="AV74" s="50">
        <v>0.55000000000000004</v>
      </c>
      <c r="AW74" s="50">
        <v>1</v>
      </c>
      <c r="AX74" s="50">
        <v>1</v>
      </c>
      <c r="AY74" s="50">
        <v>0.2</v>
      </c>
      <c r="AZ74" s="50">
        <v>0.4</v>
      </c>
      <c r="BA74" s="50">
        <v>0.63</v>
      </c>
      <c r="BB74" s="50">
        <v>0</v>
      </c>
      <c r="BC74" s="50">
        <v>0.55000000000000004</v>
      </c>
      <c r="BD74" s="50">
        <v>0.56999999999999995</v>
      </c>
      <c r="BE74" s="53">
        <f t="shared" si="20"/>
        <v>0.43000000000000005</v>
      </c>
      <c r="BF74">
        <f t="shared" si="18"/>
        <v>12091</v>
      </c>
    </row>
    <row r="75" spans="42:58" x14ac:dyDescent="0.35">
      <c r="AP75" s="46" t="s">
        <v>117</v>
      </c>
      <c r="AQ75" s="46" t="s">
        <v>29</v>
      </c>
      <c r="AR75" t="str">
        <f t="shared" si="19"/>
        <v>Sexta</v>
      </c>
      <c r="AS75" s="47">
        <v>6</v>
      </c>
      <c r="AT75" s="48">
        <v>0.53249999999999997</v>
      </c>
      <c r="AU75" s="48">
        <v>0.5</v>
      </c>
      <c r="AV75" s="48">
        <v>0.78333333333333333</v>
      </c>
      <c r="AW75" s="48">
        <v>1</v>
      </c>
      <c r="AX75" s="48">
        <v>0.99999999999999989</v>
      </c>
      <c r="AY75" s="48">
        <v>0.25</v>
      </c>
      <c r="AZ75" s="48">
        <v>0.13333333333333333</v>
      </c>
      <c r="BA75" s="48">
        <v>0.375</v>
      </c>
      <c r="BB75" s="48">
        <v>1</v>
      </c>
      <c r="BC75" s="48">
        <v>0.60000000000000009</v>
      </c>
      <c r="BD75" s="49">
        <v>0.56787500000000002</v>
      </c>
      <c r="BE75" s="53">
        <f t="shared" si="20"/>
        <v>0.43212499999999998</v>
      </c>
      <c r="BF75">
        <f t="shared" si="18"/>
        <v>15668</v>
      </c>
    </row>
    <row r="76" spans="42:58" x14ac:dyDescent="0.35">
      <c r="AP76" s="46" t="s">
        <v>118</v>
      </c>
      <c r="AQ76" s="46" t="s">
        <v>29</v>
      </c>
      <c r="AR76" t="str">
        <f t="shared" si="19"/>
        <v>Quinta</v>
      </c>
      <c r="AS76" s="47">
        <v>5</v>
      </c>
      <c r="AT76" s="48">
        <v>0.53249999999999997</v>
      </c>
      <c r="AU76" s="48">
        <v>0.89999999999999991</v>
      </c>
      <c r="AV76" s="48">
        <v>0.7</v>
      </c>
      <c r="AW76" s="48">
        <v>1</v>
      </c>
      <c r="AX76" s="48">
        <v>0.99999999999999989</v>
      </c>
      <c r="AY76" s="48">
        <v>0.42500000000000004</v>
      </c>
      <c r="AZ76" s="48">
        <v>0.35</v>
      </c>
      <c r="BA76" s="48">
        <v>0.375</v>
      </c>
      <c r="BB76" s="48">
        <v>0.2</v>
      </c>
      <c r="BC76" s="48">
        <v>0.45</v>
      </c>
      <c r="BD76" s="49">
        <v>0.56162499999999993</v>
      </c>
      <c r="BE76" s="53">
        <f t="shared" si="20"/>
        <v>0.43837500000000007</v>
      </c>
      <c r="BF76">
        <f t="shared" si="18"/>
        <v>39343</v>
      </c>
    </row>
    <row r="77" spans="42:58" x14ac:dyDescent="0.35">
      <c r="AP77" s="76" t="s">
        <v>47</v>
      </c>
      <c r="AQ77" s="46" t="s">
        <v>29</v>
      </c>
      <c r="AR77" t="str">
        <f t="shared" si="19"/>
        <v>Sexta</v>
      </c>
      <c r="AS77" s="47">
        <v>6</v>
      </c>
      <c r="AT77" s="48">
        <v>0.9325</v>
      </c>
      <c r="AU77" s="48">
        <v>0.79999999999999993</v>
      </c>
      <c r="AV77" s="48">
        <v>0.65</v>
      </c>
      <c r="AW77" s="48">
        <v>0.89999999999999991</v>
      </c>
      <c r="AX77" s="48">
        <v>0</v>
      </c>
      <c r="AY77" s="48">
        <v>0.75000000000000011</v>
      </c>
      <c r="AZ77" s="48">
        <v>0.3833333333333333</v>
      </c>
      <c r="BA77" s="48">
        <v>0.375</v>
      </c>
      <c r="BB77" s="48">
        <v>1</v>
      </c>
      <c r="BC77" s="48">
        <v>0.6333333333333333</v>
      </c>
      <c r="BD77" s="49">
        <v>0.547875</v>
      </c>
      <c r="BE77" s="53">
        <f t="shared" si="20"/>
        <v>0.452125</v>
      </c>
      <c r="BF77">
        <f t="shared" si="18"/>
        <v>7393</v>
      </c>
    </row>
    <row r="78" spans="42:58" x14ac:dyDescent="0.35">
      <c r="AP78" s="46" t="s">
        <v>119</v>
      </c>
      <c r="AQ78" s="46" t="s">
        <v>31</v>
      </c>
      <c r="AR78" t="str">
        <f t="shared" si="19"/>
        <v>Sexta</v>
      </c>
      <c r="AS78" s="47">
        <v>6</v>
      </c>
      <c r="AT78" s="48">
        <v>0.89500000000000002</v>
      </c>
      <c r="AU78" s="48">
        <v>0.7</v>
      </c>
      <c r="AV78" s="48">
        <v>0.7</v>
      </c>
      <c r="AW78" s="48">
        <v>1</v>
      </c>
      <c r="AX78" s="48">
        <v>0.99999999999999989</v>
      </c>
      <c r="AY78" s="48">
        <v>7.5000000000000011E-2</v>
      </c>
      <c r="AZ78" s="48">
        <v>0.43333333333333335</v>
      </c>
      <c r="BA78" s="48">
        <v>0.125</v>
      </c>
      <c r="BB78" s="48">
        <v>0.8</v>
      </c>
      <c r="BC78" s="48">
        <v>0.5</v>
      </c>
      <c r="BD78" s="49">
        <v>0.52808333333333324</v>
      </c>
      <c r="BE78" s="53">
        <f t="shared" si="20"/>
        <v>0.47191666666666676</v>
      </c>
      <c r="BF78">
        <f t="shared" si="18"/>
        <v>19069</v>
      </c>
    </row>
    <row r="79" spans="42:58" x14ac:dyDescent="0.35">
      <c r="AP79" s="46" t="s">
        <v>120</v>
      </c>
      <c r="AQ79" s="46" t="s">
        <v>43</v>
      </c>
      <c r="AR79" t="str">
        <f t="shared" si="19"/>
        <v>Sexta</v>
      </c>
      <c r="AS79" s="47">
        <v>6</v>
      </c>
      <c r="AT79" s="48">
        <v>0.86499999999999999</v>
      </c>
      <c r="AU79" s="48">
        <v>0.7</v>
      </c>
      <c r="AV79" s="48">
        <v>0.44999999999999996</v>
      </c>
      <c r="AW79" s="48">
        <v>1</v>
      </c>
      <c r="AX79" s="48">
        <v>0.76666666666666661</v>
      </c>
      <c r="AY79" s="48">
        <v>0.29642857142857143</v>
      </c>
      <c r="AZ79" s="48">
        <v>0.42500000000000004</v>
      </c>
      <c r="BA79" s="48">
        <v>0.625</v>
      </c>
      <c r="BB79" s="48">
        <v>0.4</v>
      </c>
      <c r="BC79" s="48">
        <v>0.30000000000000004</v>
      </c>
      <c r="BD79" s="49">
        <v>0.52646428571428583</v>
      </c>
      <c r="BE79" s="53">
        <f t="shared" si="20"/>
        <v>0.47353571428571417</v>
      </c>
      <c r="BF79">
        <f t="shared" si="18"/>
        <v>10766</v>
      </c>
    </row>
    <row r="80" spans="42:58" x14ac:dyDescent="0.35">
      <c r="AP80" s="46" t="s">
        <v>121</v>
      </c>
      <c r="AQ80" s="46" t="s">
        <v>43</v>
      </c>
      <c r="AR80" t="str">
        <f t="shared" si="19"/>
        <v>Quinta</v>
      </c>
      <c r="AS80" s="47">
        <v>5</v>
      </c>
      <c r="AT80" s="48">
        <v>0.88750000000000007</v>
      </c>
      <c r="AU80" s="48">
        <v>0.89999999999999991</v>
      </c>
      <c r="AV80" s="48">
        <v>0.65</v>
      </c>
      <c r="AW80" s="48">
        <v>1</v>
      </c>
      <c r="AX80" s="48">
        <v>0.35</v>
      </c>
      <c r="AY80" s="48">
        <v>0.32500000000000001</v>
      </c>
      <c r="AZ80" s="48">
        <v>0.1</v>
      </c>
      <c r="BA80" s="48">
        <v>0.5</v>
      </c>
      <c r="BB80" s="48">
        <v>0.4</v>
      </c>
      <c r="BC80" s="48">
        <v>0.69444444444444442</v>
      </c>
      <c r="BD80" s="49">
        <v>0.51701388888888888</v>
      </c>
      <c r="BE80" s="53">
        <f t="shared" si="20"/>
        <v>0.48298611111111112</v>
      </c>
      <c r="BF80">
        <f t="shared" si="18"/>
        <v>53983</v>
      </c>
    </row>
    <row r="81" spans="42:58" x14ac:dyDescent="0.35">
      <c r="AP81" s="46" t="s">
        <v>122</v>
      </c>
      <c r="AQ81" s="46" t="s">
        <v>29</v>
      </c>
      <c r="AR81" t="str">
        <f t="shared" si="19"/>
        <v>Sexta</v>
      </c>
      <c r="AS81" s="47">
        <v>6</v>
      </c>
      <c r="AT81" s="48">
        <v>0.9325</v>
      </c>
      <c r="AU81" s="48">
        <v>0.6</v>
      </c>
      <c r="AV81" s="48">
        <v>0.65</v>
      </c>
      <c r="AW81" s="48">
        <v>1</v>
      </c>
      <c r="AX81" s="48">
        <v>0.76666666666666661</v>
      </c>
      <c r="AY81" s="48">
        <v>0.41785714285714287</v>
      </c>
      <c r="AZ81" s="48">
        <v>0.4</v>
      </c>
      <c r="BA81" s="48">
        <v>0.375</v>
      </c>
      <c r="BB81" s="48">
        <v>0.6</v>
      </c>
      <c r="BC81" s="48">
        <v>0.25</v>
      </c>
      <c r="BD81" s="49">
        <v>0.51305357142857155</v>
      </c>
      <c r="BE81" s="53">
        <f t="shared" si="20"/>
        <v>0.48694642857142845</v>
      </c>
      <c r="BF81">
        <f t="shared" si="18"/>
        <v>5008</v>
      </c>
    </row>
    <row r="82" spans="42:58" x14ac:dyDescent="0.35">
      <c r="AP82" s="46" t="s">
        <v>123</v>
      </c>
      <c r="AQ82" s="46" t="s">
        <v>29</v>
      </c>
      <c r="AR82" t="str">
        <f t="shared" si="19"/>
        <v>Sexta</v>
      </c>
      <c r="AS82" s="47">
        <v>6</v>
      </c>
      <c r="AT82" s="48">
        <v>0.96250000000000002</v>
      </c>
      <c r="AU82" s="48">
        <v>0.79999999999999993</v>
      </c>
      <c r="AV82" s="48">
        <v>0.6166666666666667</v>
      </c>
      <c r="AW82" s="48">
        <v>0.7</v>
      </c>
      <c r="AX82" s="48">
        <v>0.99999999999999989</v>
      </c>
      <c r="AY82" s="48">
        <v>0.17499999999999999</v>
      </c>
      <c r="AZ82" s="48">
        <v>0.4</v>
      </c>
      <c r="BA82" s="48">
        <v>0.125</v>
      </c>
      <c r="BB82" s="48">
        <v>1</v>
      </c>
      <c r="BC82" s="48">
        <v>0.35</v>
      </c>
      <c r="BD82" s="49">
        <v>0.50895833333333329</v>
      </c>
      <c r="BE82" s="53">
        <f t="shared" si="20"/>
        <v>0.49104166666666671</v>
      </c>
      <c r="BF82">
        <f t="shared" si="18"/>
        <v>11058</v>
      </c>
    </row>
    <row r="83" spans="42:58" x14ac:dyDescent="0.35">
      <c r="AP83" s="76" t="s">
        <v>30</v>
      </c>
      <c r="AQ83" s="46" t="s">
        <v>31</v>
      </c>
      <c r="AR83" t="str">
        <f t="shared" si="19"/>
        <v>Sexta</v>
      </c>
      <c r="AS83" s="47">
        <v>6</v>
      </c>
      <c r="AT83" s="48">
        <v>0.85000000000000009</v>
      </c>
      <c r="AU83" s="48">
        <v>0.89999999999999991</v>
      </c>
      <c r="AV83" s="48">
        <v>0.51666666666666661</v>
      </c>
      <c r="AW83" s="48">
        <v>1</v>
      </c>
      <c r="AX83" s="48">
        <v>0.99999999999999989</v>
      </c>
      <c r="AY83" s="48">
        <v>0.05</v>
      </c>
      <c r="AZ83" s="48">
        <v>0.15000000000000002</v>
      </c>
      <c r="BA83" s="48">
        <v>0</v>
      </c>
      <c r="BB83" s="48">
        <v>1</v>
      </c>
      <c r="BC83" s="48">
        <v>0.56111111111111112</v>
      </c>
      <c r="BD83" s="49">
        <v>0.49805555555555553</v>
      </c>
      <c r="BE83" s="53">
        <f t="shared" si="20"/>
        <v>0.50194444444444453</v>
      </c>
      <c r="BF83">
        <f t="shared" si="18"/>
        <v>18132</v>
      </c>
    </row>
    <row r="84" spans="42:58" x14ac:dyDescent="0.35">
      <c r="AP84" s="46" t="s">
        <v>124</v>
      </c>
      <c r="AQ84" s="46" t="s">
        <v>29</v>
      </c>
      <c r="AR84" t="str">
        <f t="shared" si="19"/>
        <v>Sexta</v>
      </c>
      <c r="AS84" s="47">
        <v>6</v>
      </c>
      <c r="AT84" s="48">
        <v>0.85249999999999992</v>
      </c>
      <c r="AU84" s="48">
        <v>0.5</v>
      </c>
      <c r="AV84" s="48">
        <v>0.70000000000000007</v>
      </c>
      <c r="AW84" s="48">
        <v>1</v>
      </c>
      <c r="AX84" s="48">
        <v>0.64999999999999991</v>
      </c>
      <c r="AY84" s="48">
        <v>0.30000000000000004</v>
      </c>
      <c r="AZ84" s="48">
        <v>0.13333333333333333</v>
      </c>
      <c r="BA84" s="48">
        <v>0.375</v>
      </c>
      <c r="BB84" s="48">
        <v>0.2</v>
      </c>
      <c r="BC84" s="48">
        <v>0.60000000000000009</v>
      </c>
      <c r="BD84" s="49">
        <v>0.49470833333333331</v>
      </c>
      <c r="BE84" s="53">
        <f t="shared" si="20"/>
        <v>0.50529166666666669</v>
      </c>
      <c r="BF84">
        <f t="shared" si="18"/>
        <v>4844</v>
      </c>
    </row>
    <row r="85" spans="42:58" x14ac:dyDescent="0.35">
      <c r="AP85" s="46" t="s">
        <v>125</v>
      </c>
      <c r="AQ85" s="46" t="s">
        <v>43</v>
      </c>
      <c r="AR85" t="str">
        <f t="shared" si="19"/>
        <v>Sexta</v>
      </c>
      <c r="AS85" s="47">
        <v>6</v>
      </c>
      <c r="AT85" s="48">
        <v>0.5625</v>
      </c>
      <c r="AU85" s="48">
        <v>0.6</v>
      </c>
      <c r="AV85" s="48">
        <v>0.5</v>
      </c>
      <c r="AW85" s="48">
        <v>0.7</v>
      </c>
      <c r="AX85" s="48">
        <v>0.99999999999999989</v>
      </c>
      <c r="AY85" s="48">
        <v>0.22500000000000001</v>
      </c>
      <c r="AZ85" s="48">
        <v>0.41666666666666669</v>
      </c>
      <c r="BA85" s="48">
        <v>0.375</v>
      </c>
      <c r="BB85" s="48">
        <v>1</v>
      </c>
      <c r="BC85" s="48">
        <v>0.2</v>
      </c>
      <c r="BD85" s="49">
        <v>0.48979166666666663</v>
      </c>
      <c r="BE85" s="53">
        <f t="shared" si="20"/>
        <v>0.51020833333333337</v>
      </c>
      <c r="BF85">
        <f t="shared" si="18"/>
        <v>39665</v>
      </c>
    </row>
    <row r="86" spans="42:58" x14ac:dyDescent="0.35">
      <c r="AP86" s="46" t="s">
        <v>126</v>
      </c>
      <c r="AQ86" s="46" t="s">
        <v>43</v>
      </c>
      <c r="AR86" t="str">
        <f t="shared" si="19"/>
        <v>Sexta</v>
      </c>
      <c r="AS86" s="47">
        <v>6</v>
      </c>
      <c r="AT86" s="48">
        <v>0.88750000000000007</v>
      </c>
      <c r="AU86" s="48">
        <v>0.7</v>
      </c>
      <c r="AV86" s="48">
        <v>0.68333333333333335</v>
      </c>
      <c r="AW86" s="48">
        <v>1</v>
      </c>
      <c r="AX86" s="48">
        <v>0.58333333333333326</v>
      </c>
      <c r="AY86" s="48">
        <v>0.54285714285714282</v>
      </c>
      <c r="AZ86" s="48">
        <v>0.30000000000000004</v>
      </c>
      <c r="BA86" s="48">
        <v>0.125</v>
      </c>
      <c r="BB86" s="48">
        <v>0.4</v>
      </c>
      <c r="BC86" s="48">
        <v>0.42499999999999999</v>
      </c>
      <c r="BD86" s="49">
        <v>0.48622023809523812</v>
      </c>
      <c r="BE86" s="53">
        <f t="shared" si="20"/>
        <v>0.51377976190476193</v>
      </c>
      <c r="BF86">
        <f t="shared" si="18"/>
        <v>43552</v>
      </c>
    </row>
    <row r="87" spans="42:58" x14ac:dyDescent="0.35">
      <c r="AP87" s="46" t="s">
        <v>127</v>
      </c>
      <c r="AQ87" s="46" t="s">
        <v>29</v>
      </c>
      <c r="AR87" t="str">
        <f t="shared" si="19"/>
        <v>Sexta</v>
      </c>
      <c r="AS87" s="47">
        <v>6</v>
      </c>
      <c r="AT87" s="48">
        <v>0.96250000000000002</v>
      </c>
      <c r="AU87" s="48">
        <v>0.79999999999999993</v>
      </c>
      <c r="AV87" s="48">
        <v>0.41666666666666669</v>
      </c>
      <c r="AW87" s="48">
        <v>0.7</v>
      </c>
      <c r="AX87" s="48">
        <v>0.58333333333333326</v>
      </c>
      <c r="AY87" s="48">
        <v>0.17499999999999999</v>
      </c>
      <c r="AZ87" s="48">
        <v>0.27500000000000002</v>
      </c>
      <c r="BA87" s="48">
        <v>0.125</v>
      </c>
      <c r="BB87" s="48">
        <v>0.4</v>
      </c>
      <c r="BC87" s="48">
        <v>0.4</v>
      </c>
      <c r="BD87" s="49">
        <v>0.40395833333333336</v>
      </c>
      <c r="BE87" s="53">
        <f t="shared" si="20"/>
        <v>0.59604166666666658</v>
      </c>
      <c r="BF87">
        <f t="shared" si="18"/>
        <v>6233</v>
      </c>
    </row>
    <row r="88" spans="42:58" x14ac:dyDescent="0.35">
      <c r="AP88" s="46" t="s">
        <v>128</v>
      </c>
      <c r="AQ88" s="46" t="s">
        <v>43</v>
      </c>
      <c r="AR88" t="str">
        <f t="shared" si="19"/>
        <v>Sexta</v>
      </c>
      <c r="AS88" s="47">
        <v>6</v>
      </c>
      <c r="AT88" s="48">
        <v>0.96250000000000002</v>
      </c>
      <c r="AU88" s="48">
        <v>0.30000000000000004</v>
      </c>
      <c r="AV88" s="48">
        <v>0.76666666666666672</v>
      </c>
      <c r="AW88" s="48">
        <v>1</v>
      </c>
      <c r="AX88" s="48">
        <v>0.99999999999999989</v>
      </c>
      <c r="AY88" s="48">
        <v>0.2</v>
      </c>
      <c r="AZ88" s="48">
        <v>0</v>
      </c>
      <c r="BA88" s="48">
        <v>0.125</v>
      </c>
      <c r="BB88" s="48">
        <v>0</v>
      </c>
      <c r="BC88" s="48">
        <v>0.1</v>
      </c>
      <c r="BD88" s="49">
        <v>0.37020833333333331</v>
      </c>
      <c r="BE88" s="53">
        <f t="shared" si="20"/>
        <v>0.62979166666666675</v>
      </c>
      <c r="BF88">
        <f t="shared" si="18"/>
        <v>12879</v>
      </c>
    </row>
    <row r="89" spans="42:58" x14ac:dyDescent="0.35">
      <c r="AP89" s="46" t="s">
        <v>129</v>
      </c>
      <c r="AQ89" s="46" t="s">
        <v>31</v>
      </c>
      <c r="AR89" t="str">
        <f t="shared" si="19"/>
        <v>Sexta</v>
      </c>
      <c r="AS89" s="47">
        <v>6</v>
      </c>
      <c r="AT89" s="48">
        <v>0.89500000000000002</v>
      </c>
      <c r="AU89" s="48">
        <v>0.4</v>
      </c>
      <c r="AV89" s="48">
        <v>0.46666666666666667</v>
      </c>
      <c r="AW89" s="48">
        <v>1</v>
      </c>
      <c r="AX89" s="48">
        <v>0.3</v>
      </c>
      <c r="AY89" s="48">
        <v>0.32857142857142857</v>
      </c>
      <c r="AZ89" s="48">
        <v>0.25</v>
      </c>
      <c r="BA89" s="48">
        <v>0.375</v>
      </c>
      <c r="BB89" s="48">
        <v>0</v>
      </c>
      <c r="BC89" s="48">
        <v>0</v>
      </c>
      <c r="BD89" s="49">
        <v>0.31361904761904758</v>
      </c>
      <c r="BE89" s="53">
        <f t="shared" si="20"/>
        <v>0.68638095238095242</v>
      </c>
      <c r="BF89">
        <f t="shared" si="18"/>
        <v>16054</v>
      </c>
    </row>
    <row r="90" spans="42:58" x14ac:dyDescent="0.35">
      <c r="AP90" s="76" t="s">
        <v>54</v>
      </c>
      <c r="AQ90" s="46" t="s">
        <v>31</v>
      </c>
      <c r="AR90" t="str">
        <f t="shared" si="19"/>
        <v>Sexta</v>
      </c>
      <c r="AS90" s="47">
        <v>6</v>
      </c>
      <c r="AT90" s="48">
        <v>0.86499999999999999</v>
      </c>
      <c r="AU90" s="48">
        <v>0.4</v>
      </c>
      <c r="AV90" s="48">
        <v>0.4</v>
      </c>
      <c r="AW90" s="48">
        <v>1</v>
      </c>
      <c r="AX90" s="48">
        <v>0</v>
      </c>
      <c r="AY90" s="48">
        <v>0.05</v>
      </c>
      <c r="AZ90" s="48">
        <v>0.14583333333333334</v>
      </c>
      <c r="BA90" s="48">
        <v>0.25</v>
      </c>
      <c r="BB90" s="48">
        <v>0.8</v>
      </c>
      <c r="BC90" s="48">
        <v>0.25</v>
      </c>
      <c r="BD90" s="49">
        <v>0.28283333333333338</v>
      </c>
      <c r="BE90" s="53">
        <f t="shared" si="20"/>
        <v>0.71716666666666662</v>
      </c>
      <c r="BF90">
        <f t="shared" si="18"/>
        <v>30275</v>
      </c>
    </row>
    <row r="91" spans="42:58" x14ac:dyDescent="0.35">
      <c r="AQ91" s="52" t="e">
        <v>#N/A</v>
      </c>
      <c r="AR91" t="e">
        <f>+VLOOKUP(AP91,A43:$B$44,2,FALSE)</f>
        <v>#N/A</v>
      </c>
      <c r="AT91" s="53">
        <v>0.91039473684210526</v>
      </c>
      <c r="AU91" s="53">
        <v>0.81052631578947365</v>
      </c>
      <c r="AV91" s="53">
        <v>0.76017543859649117</v>
      </c>
      <c r="AW91" s="53">
        <v>0.97315789473684222</v>
      </c>
      <c r="AX91" s="53">
        <v>0.85298245614035073</v>
      </c>
      <c r="AY91" s="53">
        <v>0.51941729323308272</v>
      </c>
      <c r="AZ91" s="53">
        <v>0.57131578947368422</v>
      </c>
      <c r="BA91" s="53">
        <v>0.52026315789473687</v>
      </c>
      <c r="BB91" s="53">
        <v>0.74736842105263168</v>
      </c>
      <c r="BC91" s="53">
        <v>0.56295321637426898</v>
      </c>
      <c r="BD91" s="53">
        <v>0.63315060468631912</v>
      </c>
      <c r="BE91" t="e">
        <f t="shared" ref="BE91" si="21">+VLOOKUP(AP91,$AR$98:$AU$139,4,FALSE)</f>
        <v>#N/A</v>
      </c>
    </row>
    <row r="96" spans="42:58" ht="36" x14ac:dyDescent="0.35">
      <c r="AP96" s="70" t="s">
        <v>175</v>
      </c>
      <c r="AQ96" s="71" t="s">
        <v>176</v>
      </c>
      <c r="AR96" s="71" t="s">
        <v>177</v>
      </c>
      <c r="AS96" s="72" t="s">
        <v>178</v>
      </c>
      <c r="AT96" s="73" t="s">
        <v>179</v>
      </c>
      <c r="AU96" s="74" t="s">
        <v>180</v>
      </c>
    </row>
    <row r="97" spans="42:47" x14ac:dyDescent="0.35">
      <c r="AP97" s="54" t="s">
        <v>130</v>
      </c>
      <c r="AQ97" s="55" t="s">
        <v>131</v>
      </c>
      <c r="AR97" s="55"/>
      <c r="AS97" s="56">
        <v>3762229</v>
      </c>
      <c r="AT97" s="57">
        <v>27645</v>
      </c>
      <c r="AU97" s="58">
        <v>3789874</v>
      </c>
    </row>
    <row r="98" spans="42:47" x14ac:dyDescent="0.35">
      <c r="AP98" s="59" t="s">
        <v>132</v>
      </c>
      <c r="AQ98" s="60" t="s">
        <v>131</v>
      </c>
      <c r="AR98" s="75" t="s">
        <v>68</v>
      </c>
      <c r="AS98" s="61">
        <v>1811385</v>
      </c>
      <c r="AT98" s="62">
        <v>11484</v>
      </c>
      <c r="AU98" s="63">
        <v>1822869</v>
      </c>
    </row>
    <row r="99" spans="42:47" x14ac:dyDescent="0.35">
      <c r="AP99" s="54" t="s">
        <v>133</v>
      </c>
      <c r="AQ99" s="64" t="s">
        <v>131</v>
      </c>
      <c r="AR99" s="81" t="s">
        <v>27</v>
      </c>
      <c r="AS99" s="56">
        <v>12165</v>
      </c>
      <c r="AT99" s="57">
        <v>21</v>
      </c>
      <c r="AU99" s="58">
        <v>12186</v>
      </c>
    </row>
    <row r="100" spans="42:47" x14ac:dyDescent="0.35">
      <c r="AP100" s="59" t="s">
        <v>134</v>
      </c>
      <c r="AQ100" s="60" t="s">
        <v>131</v>
      </c>
      <c r="AR100" s="82" t="s">
        <v>30</v>
      </c>
      <c r="AS100" s="61">
        <v>18117</v>
      </c>
      <c r="AT100" s="62">
        <v>15</v>
      </c>
      <c r="AU100" s="63">
        <v>18132</v>
      </c>
    </row>
    <row r="101" spans="42:47" x14ac:dyDescent="0.35">
      <c r="AP101" s="54" t="s">
        <v>135</v>
      </c>
      <c r="AQ101" s="64" t="s">
        <v>131</v>
      </c>
      <c r="AR101" s="81" t="s">
        <v>32</v>
      </c>
      <c r="AS101" s="56">
        <v>15651</v>
      </c>
      <c r="AT101" s="57">
        <v>17</v>
      </c>
      <c r="AU101" s="58">
        <v>15668</v>
      </c>
    </row>
    <row r="102" spans="42:47" x14ac:dyDescent="0.35">
      <c r="AP102" s="59" t="s">
        <v>136</v>
      </c>
      <c r="AQ102" s="60" t="s">
        <v>131</v>
      </c>
      <c r="AR102" s="82" t="s">
        <v>33</v>
      </c>
      <c r="AS102" s="61">
        <v>5008</v>
      </c>
      <c r="AT102" s="62">
        <v>0</v>
      </c>
      <c r="AU102" s="63">
        <v>5008</v>
      </c>
    </row>
    <row r="103" spans="42:47" x14ac:dyDescent="0.35">
      <c r="AP103" s="54" t="s">
        <v>137</v>
      </c>
      <c r="AQ103" s="64" t="s">
        <v>131</v>
      </c>
      <c r="AR103" s="83" t="s">
        <v>108</v>
      </c>
      <c r="AS103" s="56">
        <v>13899</v>
      </c>
      <c r="AT103" s="57">
        <v>55</v>
      </c>
      <c r="AU103" s="58">
        <v>13954</v>
      </c>
    </row>
    <row r="104" spans="42:47" x14ac:dyDescent="0.35">
      <c r="AP104" s="59" t="s">
        <v>138</v>
      </c>
      <c r="AQ104" s="60" t="s">
        <v>131</v>
      </c>
      <c r="AR104" s="82" t="s">
        <v>35</v>
      </c>
      <c r="AS104" s="61">
        <v>256921</v>
      </c>
      <c r="AT104" s="62">
        <v>1524</v>
      </c>
      <c r="AU104" s="63">
        <v>258445</v>
      </c>
    </row>
    <row r="105" spans="42:47" x14ac:dyDescent="0.35">
      <c r="AP105" s="54" t="s">
        <v>139</v>
      </c>
      <c r="AQ105" s="64" t="s">
        <v>131</v>
      </c>
      <c r="AR105" s="81" t="s">
        <v>55</v>
      </c>
      <c r="AS105" s="56">
        <v>114081</v>
      </c>
      <c r="AT105" s="57">
        <v>1740</v>
      </c>
      <c r="AU105" s="58">
        <v>115821</v>
      </c>
    </row>
    <row r="106" spans="42:47" x14ac:dyDescent="0.35">
      <c r="AP106" s="59" t="s">
        <v>140</v>
      </c>
      <c r="AQ106" s="60" t="s">
        <v>131</v>
      </c>
      <c r="AR106" s="82" t="s">
        <v>38</v>
      </c>
      <c r="AS106" s="61">
        <v>22030</v>
      </c>
      <c r="AT106" s="62">
        <v>22</v>
      </c>
      <c r="AU106" s="63">
        <v>22052</v>
      </c>
    </row>
    <row r="107" spans="42:47" x14ac:dyDescent="0.35">
      <c r="AP107" s="54" t="s">
        <v>141</v>
      </c>
      <c r="AQ107" s="64" t="s">
        <v>131</v>
      </c>
      <c r="AR107" s="81" t="s">
        <v>39</v>
      </c>
      <c r="AS107" s="56">
        <v>26132</v>
      </c>
      <c r="AT107" s="57">
        <v>225</v>
      </c>
      <c r="AU107" s="58">
        <v>26357</v>
      </c>
    </row>
    <row r="108" spans="42:47" x14ac:dyDescent="0.35">
      <c r="AP108" s="59" t="s">
        <v>142</v>
      </c>
      <c r="AQ108" s="60" t="s">
        <v>131</v>
      </c>
      <c r="AR108" s="82" t="s">
        <v>40</v>
      </c>
      <c r="AS108" s="61">
        <v>16016</v>
      </c>
      <c r="AT108" s="62">
        <v>38</v>
      </c>
      <c r="AU108" s="63">
        <v>16054</v>
      </c>
    </row>
    <row r="109" spans="42:47" x14ac:dyDescent="0.35">
      <c r="AP109" s="54" t="s">
        <v>143</v>
      </c>
      <c r="AQ109" s="64" t="s">
        <v>131</v>
      </c>
      <c r="AR109" s="81" t="s">
        <v>41</v>
      </c>
      <c r="AS109" s="56">
        <v>84626</v>
      </c>
      <c r="AT109" s="57">
        <v>35</v>
      </c>
      <c r="AU109" s="58">
        <v>84661</v>
      </c>
    </row>
    <row r="110" spans="42:47" x14ac:dyDescent="0.35">
      <c r="AP110" s="59" t="s">
        <v>144</v>
      </c>
      <c r="AQ110" s="60" t="s">
        <v>131</v>
      </c>
      <c r="AR110" s="82" t="s">
        <v>44</v>
      </c>
      <c r="AS110" s="61">
        <v>117395</v>
      </c>
      <c r="AT110" s="62">
        <v>1408</v>
      </c>
      <c r="AU110" s="63">
        <v>118803</v>
      </c>
    </row>
    <row r="111" spans="42:47" x14ac:dyDescent="0.35">
      <c r="AP111" s="54" t="s">
        <v>145</v>
      </c>
      <c r="AQ111" s="64" t="s">
        <v>131</v>
      </c>
      <c r="AR111" s="81" t="s">
        <v>46</v>
      </c>
      <c r="AS111" s="56">
        <v>39550</v>
      </c>
      <c r="AT111" s="57">
        <v>115</v>
      </c>
      <c r="AU111" s="58">
        <v>39665</v>
      </c>
    </row>
    <row r="112" spans="42:47" x14ac:dyDescent="0.35">
      <c r="AP112" s="59" t="s">
        <v>146</v>
      </c>
      <c r="AQ112" s="60" t="s">
        <v>131</v>
      </c>
      <c r="AR112" s="82" t="s">
        <v>47</v>
      </c>
      <c r="AS112" s="61">
        <v>7373</v>
      </c>
      <c r="AT112" s="62">
        <v>20</v>
      </c>
      <c r="AU112" s="63">
        <v>7393</v>
      </c>
    </row>
    <row r="113" spans="42:47" x14ac:dyDescent="0.35">
      <c r="AP113" s="54" t="s">
        <v>147</v>
      </c>
      <c r="AQ113" s="64" t="s">
        <v>131</v>
      </c>
      <c r="AR113" s="81" t="s">
        <v>48</v>
      </c>
      <c r="AS113" s="56">
        <v>6179</v>
      </c>
      <c r="AT113" s="57">
        <v>0</v>
      </c>
      <c r="AU113" s="58">
        <v>6179</v>
      </c>
    </row>
    <row r="114" spans="42:47" x14ac:dyDescent="0.35">
      <c r="AP114" s="59" t="s">
        <v>148</v>
      </c>
      <c r="AQ114" s="60" t="s">
        <v>131</v>
      </c>
      <c r="AR114" s="82" t="s">
        <v>49</v>
      </c>
      <c r="AS114" s="61">
        <v>53929</v>
      </c>
      <c r="AT114" s="62">
        <v>54</v>
      </c>
      <c r="AU114" s="63">
        <v>53983</v>
      </c>
    </row>
    <row r="115" spans="42:47" x14ac:dyDescent="0.35">
      <c r="AP115" s="54" t="s">
        <v>149</v>
      </c>
      <c r="AQ115" s="64" t="s">
        <v>131</v>
      </c>
      <c r="AR115" s="81" t="s">
        <v>51</v>
      </c>
      <c r="AS115" s="56">
        <v>8496</v>
      </c>
      <c r="AT115" s="57">
        <v>17</v>
      </c>
      <c r="AU115" s="58">
        <v>8513</v>
      </c>
    </row>
    <row r="116" spans="42:47" x14ac:dyDescent="0.35">
      <c r="AP116" s="59" t="s">
        <v>150</v>
      </c>
      <c r="AQ116" s="60" t="s">
        <v>131</v>
      </c>
      <c r="AR116" s="82" t="s">
        <v>52</v>
      </c>
      <c r="AS116" s="61">
        <v>54207</v>
      </c>
      <c r="AT116" s="62">
        <v>0</v>
      </c>
      <c r="AU116" s="63">
        <v>54207</v>
      </c>
    </row>
    <row r="117" spans="42:47" x14ac:dyDescent="0.35">
      <c r="AP117" s="54" t="s">
        <v>151</v>
      </c>
      <c r="AQ117" s="64" t="s">
        <v>131</v>
      </c>
      <c r="AR117" s="81" t="s">
        <v>53</v>
      </c>
      <c r="AS117" s="56">
        <v>18956</v>
      </c>
      <c r="AT117" s="57">
        <v>113</v>
      </c>
      <c r="AU117" s="58">
        <v>19069</v>
      </c>
    </row>
    <row r="118" spans="42:47" x14ac:dyDescent="0.35">
      <c r="AP118" s="59" t="s">
        <v>152</v>
      </c>
      <c r="AQ118" s="60" t="s">
        <v>131</v>
      </c>
      <c r="AR118" s="82" t="s">
        <v>54</v>
      </c>
      <c r="AS118" s="61">
        <v>30090</v>
      </c>
      <c r="AT118" s="62">
        <v>185</v>
      </c>
      <c r="AU118" s="63">
        <v>30275</v>
      </c>
    </row>
    <row r="119" spans="42:47" x14ac:dyDescent="0.35">
      <c r="AP119" s="54" t="s">
        <v>153</v>
      </c>
      <c r="AQ119" s="64" t="s">
        <v>131</v>
      </c>
      <c r="AR119" s="81" t="s">
        <v>57</v>
      </c>
      <c r="AS119" s="56">
        <v>127125</v>
      </c>
      <c r="AT119" s="57">
        <v>4681</v>
      </c>
      <c r="AU119" s="58">
        <v>131806</v>
      </c>
    </row>
    <row r="120" spans="42:47" x14ac:dyDescent="0.35">
      <c r="AP120" s="59" t="s">
        <v>154</v>
      </c>
      <c r="AQ120" s="60" t="s">
        <v>131</v>
      </c>
      <c r="AR120" s="82" t="s">
        <v>155</v>
      </c>
      <c r="AS120" s="61">
        <v>12839</v>
      </c>
      <c r="AT120" s="62">
        <v>40</v>
      </c>
      <c r="AU120" s="63">
        <v>12879</v>
      </c>
    </row>
    <row r="121" spans="42:47" x14ac:dyDescent="0.35">
      <c r="AP121" s="54" t="s">
        <v>156</v>
      </c>
      <c r="AQ121" s="64" t="s">
        <v>131</v>
      </c>
      <c r="AR121" s="81" t="s">
        <v>59</v>
      </c>
      <c r="AS121" s="56">
        <v>29367</v>
      </c>
      <c r="AT121" s="57">
        <v>21</v>
      </c>
      <c r="AU121" s="58">
        <v>29388</v>
      </c>
    </row>
    <row r="122" spans="42:47" x14ac:dyDescent="0.35">
      <c r="AP122" s="59" t="s">
        <v>157</v>
      </c>
      <c r="AQ122" s="60" t="s">
        <v>131</v>
      </c>
      <c r="AR122" s="82" t="s">
        <v>60</v>
      </c>
      <c r="AS122" s="61">
        <v>11046</v>
      </c>
      <c r="AT122" s="62">
        <v>12</v>
      </c>
      <c r="AU122" s="63">
        <v>11058</v>
      </c>
    </row>
    <row r="123" spans="42:47" x14ac:dyDescent="0.35">
      <c r="AP123" s="54" t="s">
        <v>158</v>
      </c>
      <c r="AQ123" s="64" t="s">
        <v>131</v>
      </c>
      <c r="AR123" s="81" t="s">
        <v>61</v>
      </c>
      <c r="AS123" s="56">
        <v>10970</v>
      </c>
      <c r="AT123" s="57">
        <v>0</v>
      </c>
      <c r="AU123" s="58">
        <v>10970</v>
      </c>
    </row>
    <row r="124" spans="42:47" x14ac:dyDescent="0.35">
      <c r="AP124" s="59" t="s">
        <v>159</v>
      </c>
      <c r="AQ124" s="60" t="s">
        <v>131</v>
      </c>
      <c r="AR124" s="82" t="s">
        <v>62</v>
      </c>
      <c r="AS124" s="61">
        <v>299173</v>
      </c>
      <c r="AT124" s="62">
        <v>3469</v>
      </c>
      <c r="AU124" s="63">
        <v>302642</v>
      </c>
    </row>
    <row r="125" spans="42:47" x14ac:dyDescent="0.35">
      <c r="AP125" s="54" t="s">
        <v>160</v>
      </c>
      <c r="AQ125" s="64" t="s">
        <v>131</v>
      </c>
      <c r="AR125" s="81" t="s">
        <v>63</v>
      </c>
      <c r="AS125" s="56">
        <v>43506</v>
      </c>
      <c r="AT125" s="57">
        <v>46</v>
      </c>
      <c r="AU125" s="58">
        <v>43552</v>
      </c>
    </row>
    <row r="126" spans="42:47" x14ac:dyDescent="0.35">
      <c r="AP126" s="59" t="s">
        <v>161</v>
      </c>
      <c r="AQ126" s="60" t="s">
        <v>131</v>
      </c>
      <c r="AR126" s="82" t="s">
        <v>64</v>
      </c>
      <c r="AS126" s="61">
        <v>12798</v>
      </c>
      <c r="AT126" s="62">
        <v>18</v>
      </c>
      <c r="AU126" s="63">
        <v>12816</v>
      </c>
    </row>
    <row r="127" spans="42:47" x14ac:dyDescent="0.35">
      <c r="AP127" s="54" t="s">
        <v>162</v>
      </c>
      <c r="AQ127" s="64" t="s">
        <v>131</v>
      </c>
      <c r="AR127" s="83" t="s">
        <v>112</v>
      </c>
      <c r="AS127" s="56">
        <v>14027</v>
      </c>
      <c r="AT127" s="57">
        <v>18</v>
      </c>
      <c r="AU127" s="58">
        <v>14045</v>
      </c>
    </row>
    <row r="128" spans="42:47" x14ac:dyDescent="0.35">
      <c r="AP128" s="59" t="s">
        <v>163</v>
      </c>
      <c r="AQ128" s="60" t="s">
        <v>131</v>
      </c>
      <c r="AR128" s="82" t="s">
        <v>66</v>
      </c>
      <c r="AS128" s="61">
        <v>31466</v>
      </c>
      <c r="AT128" s="62">
        <v>192</v>
      </c>
      <c r="AU128" s="63">
        <v>31658</v>
      </c>
    </row>
    <row r="129" spans="42:47" x14ac:dyDescent="0.35">
      <c r="AP129" s="54" t="s">
        <v>164</v>
      </c>
      <c r="AQ129" s="64" t="s">
        <v>131</v>
      </c>
      <c r="AR129" s="81" t="s">
        <v>67</v>
      </c>
      <c r="AS129" s="56">
        <v>15450</v>
      </c>
      <c r="AT129" s="57">
        <v>0</v>
      </c>
      <c r="AU129" s="58">
        <v>15450</v>
      </c>
    </row>
    <row r="130" spans="42:47" x14ac:dyDescent="0.35">
      <c r="AP130" s="59" t="s">
        <v>165</v>
      </c>
      <c r="AQ130" s="60" t="s">
        <v>131</v>
      </c>
      <c r="AR130" s="82" t="s">
        <v>70</v>
      </c>
      <c r="AS130" s="61">
        <v>36552</v>
      </c>
      <c r="AT130" s="62">
        <v>275</v>
      </c>
      <c r="AU130" s="63">
        <v>36827</v>
      </c>
    </row>
    <row r="131" spans="42:47" x14ac:dyDescent="0.35">
      <c r="AP131" s="54" t="s">
        <v>166</v>
      </c>
      <c r="AQ131" s="64" t="s">
        <v>131</v>
      </c>
      <c r="AR131" s="81" t="s">
        <v>71</v>
      </c>
      <c r="AS131" s="56">
        <v>12068</v>
      </c>
      <c r="AT131" s="57">
        <v>23</v>
      </c>
      <c r="AU131" s="58">
        <v>12091</v>
      </c>
    </row>
    <row r="132" spans="42:47" x14ac:dyDescent="0.35">
      <c r="AP132" s="59" t="s">
        <v>167</v>
      </c>
      <c r="AQ132" s="60" t="s">
        <v>131</v>
      </c>
      <c r="AR132" s="82" t="s">
        <v>72</v>
      </c>
      <c r="AS132" s="61">
        <v>16646</v>
      </c>
      <c r="AT132" s="62">
        <v>42</v>
      </c>
      <c r="AU132" s="63">
        <v>16688</v>
      </c>
    </row>
    <row r="133" spans="42:47" x14ac:dyDescent="0.35">
      <c r="AP133" s="54" t="s">
        <v>168</v>
      </c>
      <c r="AQ133" s="64" t="s">
        <v>131</v>
      </c>
      <c r="AR133" s="81" t="s">
        <v>73</v>
      </c>
      <c r="AS133" s="56">
        <v>185762</v>
      </c>
      <c r="AT133" s="57">
        <v>1397</v>
      </c>
      <c r="AU133" s="58">
        <v>187159</v>
      </c>
    </row>
    <row r="134" spans="42:47" x14ac:dyDescent="0.35">
      <c r="AP134" s="59" t="s">
        <v>169</v>
      </c>
      <c r="AQ134" s="60" t="s">
        <v>131</v>
      </c>
      <c r="AR134" s="82" t="s">
        <v>74</v>
      </c>
      <c r="AS134" s="61">
        <v>4772</v>
      </c>
      <c r="AT134" s="62">
        <v>72</v>
      </c>
      <c r="AU134" s="63">
        <v>4844</v>
      </c>
    </row>
    <row r="135" spans="42:47" x14ac:dyDescent="0.35">
      <c r="AP135" s="54" t="s">
        <v>170</v>
      </c>
      <c r="AQ135" s="64" t="s">
        <v>131</v>
      </c>
      <c r="AR135" s="81" t="s">
        <v>75</v>
      </c>
      <c r="AS135" s="56">
        <v>6233</v>
      </c>
      <c r="AT135" s="57">
        <v>0</v>
      </c>
      <c r="AU135" s="58">
        <v>6233</v>
      </c>
    </row>
    <row r="136" spans="42:47" x14ac:dyDescent="0.35">
      <c r="AP136" s="59" t="s">
        <v>171</v>
      </c>
      <c r="AQ136" s="60" t="s">
        <v>131</v>
      </c>
      <c r="AR136" s="82" t="s">
        <v>76</v>
      </c>
      <c r="AS136" s="61">
        <v>10741</v>
      </c>
      <c r="AT136" s="62">
        <v>25</v>
      </c>
      <c r="AU136" s="63">
        <v>10766</v>
      </c>
    </row>
    <row r="137" spans="42:47" x14ac:dyDescent="0.35">
      <c r="AP137" s="54" t="s">
        <v>172</v>
      </c>
      <c r="AQ137" s="64" t="s">
        <v>131</v>
      </c>
      <c r="AR137" s="81" t="s">
        <v>77</v>
      </c>
      <c r="AS137" s="56">
        <v>15319</v>
      </c>
      <c r="AT137" s="57">
        <v>6</v>
      </c>
      <c r="AU137" s="58">
        <v>15325</v>
      </c>
    </row>
    <row r="138" spans="42:47" x14ac:dyDescent="0.35">
      <c r="AP138" s="59" t="s">
        <v>173</v>
      </c>
      <c r="AQ138" s="60" t="s">
        <v>131</v>
      </c>
      <c r="AR138" s="82" t="s">
        <v>78</v>
      </c>
      <c r="AS138" s="61">
        <v>94868</v>
      </c>
      <c r="AT138" s="62">
        <v>172</v>
      </c>
      <c r="AU138" s="63">
        <v>95040</v>
      </c>
    </row>
    <row r="139" spans="42:47" x14ac:dyDescent="0.35">
      <c r="AP139" s="65" t="s">
        <v>174</v>
      </c>
      <c r="AQ139" s="66" t="s">
        <v>131</v>
      </c>
      <c r="AR139" s="84" t="s">
        <v>79</v>
      </c>
      <c r="AS139" s="67">
        <v>39295</v>
      </c>
      <c r="AT139" s="68">
        <v>48</v>
      </c>
      <c r="AU139" s="69">
        <v>39343</v>
      </c>
    </row>
  </sheetData>
  <sheetProtection formatCells="0" formatColumns="0" formatRows="0" insertColumns="0" insertRows="0" insertHyperlinks="0" deleteColumns="0" deleteRows="0" sort="0" autoFilter="0" pivotTables="0"/>
  <mergeCells count="8">
    <mergeCell ref="AI1:AN1"/>
    <mergeCell ref="AO1:AO2"/>
    <mergeCell ref="A1:A2"/>
    <mergeCell ref="B1:B2"/>
    <mergeCell ref="C1:C2"/>
    <mergeCell ref="E1:K1"/>
    <mergeCell ref="M1:W1"/>
    <mergeCell ref="Y1:AG1"/>
  </mergeCells>
  <conditionalFormatting sqref="E3">
    <cfRule type="cellIs" dxfId="159" priority="158" operator="between">
      <formula>81</formula>
      <formula>101</formula>
    </cfRule>
    <cfRule type="cellIs" dxfId="158" priority="159" operator="between">
      <formula>61</formula>
      <formula>80.99</formula>
    </cfRule>
    <cfRule type="cellIs" dxfId="157" priority="160" operator="between">
      <formula>21</formula>
      <formula>40.99</formula>
    </cfRule>
    <cfRule type="cellIs" dxfId="156" priority="161" operator="between">
      <formula>41</formula>
      <formula>60.99</formula>
    </cfRule>
    <cfRule type="cellIs" dxfId="155" priority="162" operator="between">
      <formula>0</formula>
      <formula>20.99</formula>
    </cfRule>
  </conditionalFormatting>
  <conditionalFormatting sqref="G3">
    <cfRule type="cellIs" dxfId="154" priority="153" operator="between">
      <formula>81</formula>
      <formula>101</formula>
    </cfRule>
    <cfRule type="cellIs" dxfId="153" priority="154" operator="between">
      <formula>61</formula>
      <formula>80.99</formula>
    </cfRule>
    <cfRule type="cellIs" dxfId="152" priority="155" operator="between">
      <formula>21</formula>
      <formula>40.99</formula>
    </cfRule>
    <cfRule type="cellIs" dxfId="151" priority="156" operator="between">
      <formula>41</formula>
      <formula>60.99</formula>
    </cfRule>
    <cfRule type="cellIs" dxfId="150" priority="157" operator="between">
      <formula>0</formula>
      <formula>20.99</formula>
    </cfRule>
  </conditionalFormatting>
  <conditionalFormatting sqref="I3">
    <cfRule type="cellIs" dxfId="149" priority="148" operator="between">
      <formula>81</formula>
      <formula>101</formula>
    </cfRule>
    <cfRule type="cellIs" dxfId="148" priority="149" operator="between">
      <formula>61</formula>
      <formula>80.99</formula>
    </cfRule>
    <cfRule type="cellIs" dxfId="147" priority="150" operator="between">
      <formula>21</formula>
      <formula>40.99</formula>
    </cfRule>
    <cfRule type="cellIs" dxfId="146" priority="151" operator="between">
      <formula>41</formula>
      <formula>60.99</formula>
    </cfRule>
    <cfRule type="cellIs" dxfId="145" priority="152" operator="between">
      <formula>0</formula>
      <formula>20.99</formula>
    </cfRule>
  </conditionalFormatting>
  <conditionalFormatting sqref="K3">
    <cfRule type="cellIs" dxfId="144" priority="143" operator="between">
      <formula>81</formula>
      <formula>101</formula>
    </cfRule>
    <cfRule type="cellIs" dxfId="143" priority="144" operator="between">
      <formula>61</formula>
      <formula>80.99</formula>
    </cfRule>
    <cfRule type="cellIs" dxfId="142" priority="145" operator="between">
      <formula>21</formula>
      <formula>40.99</formula>
    </cfRule>
    <cfRule type="cellIs" dxfId="141" priority="146" operator="between">
      <formula>41</formula>
      <formula>60.99</formula>
    </cfRule>
    <cfRule type="cellIs" dxfId="140" priority="147" operator="between">
      <formula>0</formula>
      <formula>20.99</formula>
    </cfRule>
  </conditionalFormatting>
  <conditionalFormatting sqref="E4:E44">
    <cfRule type="cellIs" dxfId="139" priority="138" operator="between">
      <formula>81</formula>
      <formula>101</formula>
    </cfRule>
    <cfRule type="cellIs" dxfId="138" priority="139" operator="between">
      <formula>61</formula>
      <formula>80.99</formula>
    </cfRule>
    <cfRule type="cellIs" dxfId="137" priority="140" operator="between">
      <formula>21</formula>
      <formula>40.99</formula>
    </cfRule>
    <cfRule type="cellIs" dxfId="136" priority="141" operator="between">
      <formula>41</formula>
      <formula>60.99</formula>
    </cfRule>
    <cfRule type="cellIs" dxfId="135" priority="142" operator="between">
      <formula>0</formula>
      <formula>20.99</formula>
    </cfRule>
  </conditionalFormatting>
  <conditionalFormatting sqref="G4:G44">
    <cfRule type="cellIs" dxfId="134" priority="133" operator="between">
      <formula>81</formula>
      <formula>101</formula>
    </cfRule>
    <cfRule type="cellIs" dxfId="133" priority="134" operator="between">
      <formula>61</formula>
      <formula>80.99</formula>
    </cfRule>
    <cfRule type="cellIs" dxfId="132" priority="135" operator="between">
      <formula>21</formula>
      <formula>40.99</formula>
    </cfRule>
    <cfRule type="cellIs" dxfId="131" priority="136" operator="between">
      <formula>41</formula>
      <formula>60.99</formula>
    </cfRule>
    <cfRule type="cellIs" dxfId="130" priority="137" operator="between">
      <formula>0</formula>
      <formula>20.99</formula>
    </cfRule>
  </conditionalFormatting>
  <conditionalFormatting sqref="I4:I44">
    <cfRule type="cellIs" dxfId="129" priority="128" operator="between">
      <formula>81</formula>
      <formula>101</formula>
    </cfRule>
    <cfRule type="cellIs" dxfId="128" priority="129" operator="between">
      <formula>61</formula>
      <formula>80.99</formula>
    </cfRule>
    <cfRule type="cellIs" dxfId="127" priority="130" operator="between">
      <formula>21</formula>
      <formula>40.99</formula>
    </cfRule>
    <cfRule type="cellIs" dxfId="126" priority="131" operator="between">
      <formula>41</formula>
      <formula>60.99</formula>
    </cfRule>
    <cfRule type="cellIs" dxfId="125" priority="132" operator="between">
      <formula>0</formula>
      <formula>20.99</formula>
    </cfRule>
  </conditionalFormatting>
  <conditionalFormatting sqref="K4:K44">
    <cfRule type="cellIs" dxfId="124" priority="123" operator="between">
      <formula>81</formula>
      <formula>101</formula>
    </cfRule>
    <cfRule type="cellIs" dxfId="123" priority="124" operator="between">
      <formula>61</formula>
      <formula>80.99</formula>
    </cfRule>
    <cfRule type="cellIs" dxfId="122" priority="125" operator="between">
      <formula>21</formula>
      <formula>40.99</formula>
    </cfRule>
    <cfRule type="cellIs" dxfId="121" priority="126" operator="between">
      <formula>41</formula>
      <formula>60.99</formula>
    </cfRule>
    <cfRule type="cellIs" dxfId="120" priority="127" operator="between">
      <formula>0</formula>
      <formula>20.99</formula>
    </cfRule>
  </conditionalFormatting>
  <conditionalFormatting sqref="M3">
    <cfRule type="cellIs" dxfId="119" priority="118" operator="between">
      <formula>81</formula>
      <formula>101</formula>
    </cfRule>
    <cfRule type="cellIs" dxfId="118" priority="119" operator="between">
      <formula>61</formula>
      <formula>80.99</formula>
    </cfRule>
    <cfRule type="cellIs" dxfId="117" priority="120" operator="between">
      <formula>21</formula>
      <formula>40.99</formula>
    </cfRule>
    <cfRule type="cellIs" dxfId="116" priority="121" operator="between">
      <formula>41</formula>
      <formula>60.99</formula>
    </cfRule>
    <cfRule type="cellIs" dxfId="115" priority="122" operator="between">
      <formula>0</formula>
      <formula>20.99</formula>
    </cfRule>
  </conditionalFormatting>
  <conditionalFormatting sqref="O3 Q3 S3 U3">
    <cfRule type="cellIs" dxfId="114" priority="113" operator="between">
      <formula>81</formula>
      <formula>101</formula>
    </cfRule>
    <cfRule type="cellIs" dxfId="113" priority="114" operator="between">
      <formula>61</formula>
      <formula>80.99</formula>
    </cfRule>
    <cfRule type="cellIs" dxfId="112" priority="115" operator="between">
      <formula>21</formula>
      <formula>40.99</formula>
    </cfRule>
    <cfRule type="cellIs" dxfId="111" priority="116" operator="between">
      <formula>41</formula>
      <formula>60.99</formula>
    </cfRule>
    <cfRule type="cellIs" dxfId="110" priority="117" operator="between">
      <formula>0</formula>
      <formula>20.99</formula>
    </cfRule>
  </conditionalFormatting>
  <conditionalFormatting sqref="W3">
    <cfRule type="cellIs" dxfId="109" priority="108" operator="between">
      <formula>81</formula>
      <formula>101</formula>
    </cfRule>
    <cfRule type="cellIs" dxfId="108" priority="109" operator="between">
      <formula>61</formula>
      <formula>80.99</formula>
    </cfRule>
    <cfRule type="cellIs" dxfId="107" priority="110" operator="between">
      <formula>21</formula>
      <formula>40.99</formula>
    </cfRule>
    <cfRule type="cellIs" dxfId="106" priority="111" operator="between">
      <formula>41</formula>
      <formula>60.99</formula>
    </cfRule>
    <cfRule type="cellIs" dxfId="105" priority="112" operator="between">
      <formula>0</formula>
      <formula>20.99</formula>
    </cfRule>
  </conditionalFormatting>
  <conditionalFormatting sqref="M4:M44">
    <cfRule type="cellIs" dxfId="104" priority="103" operator="between">
      <formula>81</formula>
      <formula>101</formula>
    </cfRule>
    <cfRule type="cellIs" dxfId="103" priority="104" operator="between">
      <formula>61</formula>
      <formula>80.99</formula>
    </cfRule>
    <cfRule type="cellIs" dxfId="102" priority="105" operator="between">
      <formula>21</formula>
      <formula>40.99</formula>
    </cfRule>
    <cfRule type="cellIs" dxfId="101" priority="106" operator="between">
      <formula>41</formula>
      <formula>60.99</formula>
    </cfRule>
    <cfRule type="cellIs" dxfId="100" priority="107" operator="between">
      <formula>0</formula>
      <formula>20.99</formula>
    </cfRule>
  </conditionalFormatting>
  <conditionalFormatting sqref="O4:O44 Q4:Q44 S4:S44 U4:U44">
    <cfRule type="cellIs" dxfId="99" priority="98" operator="between">
      <formula>81</formula>
      <formula>101</formula>
    </cfRule>
    <cfRule type="cellIs" dxfId="98" priority="99" operator="between">
      <formula>61</formula>
      <formula>80.99</formula>
    </cfRule>
    <cfRule type="cellIs" dxfId="97" priority="100" operator="between">
      <formula>21</formula>
      <formula>40.99</formula>
    </cfRule>
    <cfRule type="cellIs" dxfId="96" priority="101" operator="between">
      <formula>41</formula>
      <formula>60.99</formula>
    </cfRule>
    <cfRule type="cellIs" dxfId="95" priority="102" operator="between">
      <formula>0</formula>
      <formula>20.99</formula>
    </cfRule>
  </conditionalFormatting>
  <conditionalFormatting sqref="W4:W44">
    <cfRule type="cellIs" dxfId="94" priority="93" operator="between">
      <formula>81</formula>
      <formula>101</formula>
    </cfRule>
    <cfRule type="cellIs" dxfId="93" priority="94" operator="between">
      <formula>61</formula>
      <formula>80.99</formula>
    </cfRule>
    <cfRule type="cellIs" dxfId="92" priority="95" operator="between">
      <formula>21</formula>
      <formula>40.99</formula>
    </cfRule>
    <cfRule type="cellIs" dxfId="91" priority="96" operator="between">
      <formula>41</formula>
      <formula>60.99</formula>
    </cfRule>
    <cfRule type="cellIs" dxfId="90" priority="97" operator="between">
      <formula>0</formula>
      <formula>20.99</formula>
    </cfRule>
  </conditionalFormatting>
  <conditionalFormatting sqref="Y3">
    <cfRule type="cellIs" dxfId="89" priority="88" operator="between">
      <formula>81</formula>
      <formula>101</formula>
    </cfRule>
    <cfRule type="cellIs" dxfId="88" priority="89" operator="between">
      <formula>61</formula>
      <formula>80.99</formula>
    </cfRule>
    <cfRule type="cellIs" dxfId="87" priority="90" operator="between">
      <formula>21</formula>
      <formula>40.99</formula>
    </cfRule>
    <cfRule type="cellIs" dxfId="86" priority="91" operator="between">
      <formula>41</formula>
      <formula>60.99</formula>
    </cfRule>
    <cfRule type="cellIs" dxfId="85" priority="92" operator="between">
      <formula>0</formula>
      <formula>20.99</formula>
    </cfRule>
  </conditionalFormatting>
  <conditionalFormatting sqref="AA3 AC3">
    <cfRule type="cellIs" dxfId="84" priority="83" operator="between">
      <formula>81</formula>
      <formula>101</formula>
    </cfRule>
    <cfRule type="cellIs" dxfId="83" priority="84" operator="between">
      <formula>61</formula>
      <formula>80.99</formula>
    </cfRule>
    <cfRule type="cellIs" dxfId="82" priority="85" operator="between">
      <formula>21</formula>
      <formula>40.99</formula>
    </cfRule>
    <cfRule type="cellIs" dxfId="81" priority="86" operator="between">
      <formula>41</formula>
      <formula>60.99</formula>
    </cfRule>
    <cfRule type="cellIs" dxfId="80" priority="87" operator="between">
      <formula>0</formula>
      <formula>20.99</formula>
    </cfRule>
  </conditionalFormatting>
  <conditionalFormatting sqref="AE3">
    <cfRule type="cellIs" dxfId="79" priority="78" operator="between">
      <formula>81</formula>
      <formula>101</formula>
    </cfRule>
    <cfRule type="cellIs" dxfId="78" priority="79" operator="between">
      <formula>61</formula>
      <formula>80.99</formula>
    </cfRule>
    <cfRule type="cellIs" dxfId="77" priority="80" operator="between">
      <formula>21</formula>
      <formula>40.99</formula>
    </cfRule>
    <cfRule type="cellIs" dxfId="76" priority="81" operator="between">
      <formula>41</formula>
      <formula>60.99</formula>
    </cfRule>
    <cfRule type="cellIs" dxfId="75" priority="82" operator="between">
      <formula>0</formula>
      <formula>20.99</formula>
    </cfRule>
  </conditionalFormatting>
  <conditionalFormatting sqref="AG3">
    <cfRule type="cellIs" dxfId="74" priority="73" operator="between">
      <formula>81</formula>
      <formula>101</formula>
    </cfRule>
    <cfRule type="cellIs" dxfId="73" priority="74" operator="between">
      <formula>61</formula>
      <formula>80.99</formula>
    </cfRule>
    <cfRule type="cellIs" dxfId="72" priority="75" operator="between">
      <formula>21</formula>
      <formula>40.99</formula>
    </cfRule>
    <cfRule type="cellIs" dxfId="71" priority="76" operator="between">
      <formula>41</formula>
      <formula>60.99</formula>
    </cfRule>
    <cfRule type="cellIs" dxfId="70" priority="77" operator="between">
      <formula>0</formula>
      <formula>20.99</formula>
    </cfRule>
  </conditionalFormatting>
  <conditionalFormatting sqref="Y4:Y44">
    <cfRule type="cellIs" dxfId="69" priority="68" operator="between">
      <formula>81</formula>
      <formula>101</formula>
    </cfRule>
    <cfRule type="cellIs" dxfId="68" priority="69" operator="between">
      <formula>61</formula>
      <formula>80.99</formula>
    </cfRule>
    <cfRule type="cellIs" dxfId="67" priority="70" operator="between">
      <formula>21</formula>
      <formula>40.99</formula>
    </cfRule>
    <cfRule type="cellIs" dxfId="66" priority="71" operator="between">
      <formula>41</formula>
      <formula>60.99</formula>
    </cfRule>
    <cfRule type="cellIs" dxfId="65" priority="72" operator="between">
      <formula>0</formula>
      <formula>20.99</formula>
    </cfRule>
  </conditionalFormatting>
  <conditionalFormatting sqref="AA4:AA44 AC4:AC44">
    <cfRule type="cellIs" dxfId="64" priority="63" operator="between">
      <formula>81</formula>
      <formula>101</formula>
    </cfRule>
    <cfRule type="cellIs" dxfId="63" priority="64" operator="between">
      <formula>61</formula>
      <formula>80.99</formula>
    </cfRule>
    <cfRule type="cellIs" dxfId="62" priority="65" operator="between">
      <formula>21</formula>
      <formula>40.99</formula>
    </cfRule>
    <cfRule type="cellIs" dxfId="61" priority="66" operator="between">
      <formula>41</formula>
      <formula>60.99</formula>
    </cfRule>
    <cfRule type="cellIs" dxfId="60" priority="67" operator="between">
      <formula>0</formula>
      <formula>20.99</formula>
    </cfRule>
  </conditionalFormatting>
  <conditionalFormatting sqref="AE4:AE44">
    <cfRule type="cellIs" dxfId="59" priority="58" operator="between">
      <formula>81</formula>
      <formula>101</formula>
    </cfRule>
    <cfRule type="cellIs" dxfId="58" priority="59" operator="between">
      <formula>61</formula>
      <formula>80.99</formula>
    </cfRule>
    <cfRule type="cellIs" dxfId="57" priority="60" operator="between">
      <formula>21</formula>
      <formula>40.99</formula>
    </cfRule>
    <cfRule type="cellIs" dxfId="56" priority="61" operator="between">
      <formula>41</formula>
      <formula>60.99</formula>
    </cfRule>
    <cfRule type="cellIs" dxfId="55" priority="62" operator="between">
      <formula>0</formula>
      <formula>20.99</formula>
    </cfRule>
  </conditionalFormatting>
  <conditionalFormatting sqref="AG4:AG44">
    <cfRule type="cellIs" dxfId="54" priority="53" operator="between">
      <formula>81</formula>
      <formula>101</formula>
    </cfRule>
    <cfRule type="cellIs" dxfId="53" priority="54" operator="between">
      <formula>61</formula>
      <formula>80.99</formula>
    </cfRule>
    <cfRule type="cellIs" dxfId="52" priority="55" operator="between">
      <formula>21</formula>
      <formula>40.99</formula>
    </cfRule>
    <cfRule type="cellIs" dxfId="51" priority="56" operator="between">
      <formula>41</formula>
      <formula>60.99</formula>
    </cfRule>
    <cfRule type="cellIs" dxfId="50" priority="57" operator="between">
      <formula>0</formula>
      <formula>20.99</formula>
    </cfRule>
  </conditionalFormatting>
  <conditionalFormatting sqref="AI3">
    <cfRule type="cellIs" dxfId="49" priority="48" operator="between">
      <formula>81</formula>
      <formula>101</formula>
    </cfRule>
    <cfRule type="cellIs" dxfId="48" priority="49" operator="between">
      <formula>61</formula>
      <formula>80.99</formula>
    </cfRule>
    <cfRule type="cellIs" dxfId="47" priority="50" operator="between">
      <formula>21</formula>
      <formula>40.99</formula>
    </cfRule>
    <cfRule type="cellIs" dxfId="46" priority="51" operator="between">
      <formula>41</formula>
      <formula>60.99</formula>
    </cfRule>
    <cfRule type="cellIs" dxfId="45" priority="52" operator="between">
      <formula>0</formula>
      <formula>20.99</formula>
    </cfRule>
  </conditionalFormatting>
  <conditionalFormatting sqref="AM3">
    <cfRule type="cellIs" dxfId="44" priority="43" operator="between">
      <formula>81</formula>
      <formula>101</formula>
    </cfRule>
    <cfRule type="cellIs" dxfId="43" priority="44" operator="between">
      <formula>61</formula>
      <formula>80.99</formula>
    </cfRule>
    <cfRule type="cellIs" dxfId="42" priority="45" operator="between">
      <formula>21</formula>
      <formula>40.99</formula>
    </cfRule>
    <cfRule type="cellIs" dxfId="41" priority="46" operator="between">
      <formula>41</formula>
      <formula>60.99</formula>
    </cfRule>
    <cfRule type="cellIs" dxfId="40" priority="47" operator="between">
      <formula>0</formula>
      <formula>20.99</formula>
    </cfRule>
  </conditionalFormatting>
  <conditionalFormatting sqref="AK3">
    <cfRule type="cellIs" dxfId="39" priority="38" operator="between">
      <formula>81</formula>
      <formula>101</formula>
    </cfRule>
    <cfRule type="cellIs" dxfId="38" priority="39" operator="between">
      <formula>61</formula>
      <formula>80.99</formula>
    </cfRule>
    <cfRule type="cellIs" dxfId="37" priority="40" operator="between">
      <formula>21</formula>
      <formula>40.99</formula>
    </cfRule>
    <cfRule type="cellIs" dxfId="36" priority="41" operator="between">
      <formula>41</formula>
      <formula>60.99</formula>
    </cfRule>
    <cfRule type="cellIs" dxfId="35" priority="42" operator="between">
      <formula>0</formula>
      <formula>20.99</formula>
    </cfRule>
  </conditionalFormatting>
  <conditionalFormatting sqref="AI4:AI43">
    <cfRule type="cellIs" dxfId="34" priority="33" operator="between">
      <formula>81</formula>
      <formula>101</formula>
    </cfRule>
    <cfRule type="cellIs" dxfId="33" priority="34" operator="between">
      <formula>61</formula>
      <formula>80.99</formula>
    </cfRule>
    <cfRule type="cellIs" dxfId="32" priority="35" operator="between">
      <formula>21</formula>
      <formula>40.99</formula>
    </cfRule>
    <cfRule type="cellIs" dxfId="31" priority="36" operator="between">
      <formula>41</formula>
      <formula>60.99</formula>
    </cfRule>
    <cfRule type="cellIs" dxfId="30" priority="37" operator="between">
      <formula>0</formula>
      <formula>20.99</formula>
    </cfRule>
  </conditionalFormatting>
  <conditionalFormatting sqref="AM4:AM43">
    <cfRule type="cellIs" dxfId="29" priority="28" operator="between">
      <formula>81</formula>
      <formula>101</formula>
    </cfRule>
    <cfRule type="cellIs" dxfId="28" priority="29" operator="between">
      <formula>61</formula>
      <formula>80.99</formula>
    </cfRule>
    <cfRule type="cellIs" dxfId="27" priority="30" operator="between">
      <formula>21</formula>
      <formula>40.99</formula>
    </cfRule>
    <cfRule type="cellIs" dxfId="26" priority="31" operator="between">
      <formula>41</formula>
      <formula>60.99</formula>
    </cfRule>
    <cfRule type="cellIs" dxfId="25" priority="32" operator="between">
      <formula>0</formula>
      <formula>20.99</formula>
    </cfRule>
  </conditionalFormatting>
  <conditionalFormatting sqref="AK4:AK43">
    <cfRule type="cellIs" dxfId="24" priority="23" operator="between">
      <formula>81</formula>
      <formula>101</formula>
    </cfRule>
    <cfRule type="cellIs" dxfId="23" priority="24" operator="between">
      <formula>61</formula>
      <formula>80.99</formula>
    </cfRule>
    <cfRule type="cellIs" dxfId="22" priority="25" operator="between">
      <formula>21</formula>
      <formula>40.99</formula>
    </cfRule>
    <cfRule type="cellIs" dxfId="21" priority="26" operator="between">
      <formula>41</formula>
      <formula>60.99</formula>
    </cfRule>
    <cfRule type="cellIs" dxfId="20" priority="27" operator="between">
      <formula>0</formula>
      <formula>20.99</formula>
    </cfRule>
  </conditionalFormatting>
  <conditionalFormatting sqref="AM44">
    <cfRule type="cellIs" dxfId="19" priority="18" operator="between">
      <formula>81</formula>
      <formula>101</formula>
    </cfRule>
    <cfRule type="cellIs" dxfId="18" priority="19" operator="between">
      <formula>61</formula>
      <formula>80.99</formula>
    </cfRule>
    <cfRule type="cellIs" dxfId="17" priority="20" operator="between">
      <formula>21</formula>
      <formula>40.99</formula>
    </cfRule>
    <cfRule type="cellIs" dxfId="16" priority="21" operator="between">
      <formula>41</formula>
      <formula>60.99</formula>
    </cfRule>
    <cfRule type="cellIs" dxfId="15" priority="22" operator="between">
      <formula>0</formula>
      <formula>20.99</formula>
    </cfRule>
  </conditionalFormatting>
  <conditionalFormatting sqref="AK44">
    <cfRule type="cellIs" dxfId="14" priority="13" operator="between">
      <formula>81</formula>
      <formula>101</formula>
    </cfRule>
    <cfRule type="cellIs" dxfId="13" priority="14" operator="between">
      <formula>61</formula>
      <formula>80.99</formula>
    </cfRule>
    <cfRule type="cellIs" dxfId="12" priority="15" operator="between">
      <formula>21</formula>
      <formula>40.99</formula>
    </cfRule>
    <cfRule type="cellIs" dxfId="11" priority="16" operator="between">
      <formula>41</formula>
      <formula>60.99</formula>
    </cfRule>
    <cfRule type="cellIs" dxfId="10" priority="17" operator="between">
      <formula>0</formula>
      <formula>20.99</formula>
    </cfRule>
  </conditionalFormatting>
  <conditionalFormatting sqref="AI44">
    <cfRule type="cellIs" dxfId="9" priority="8" operator="between">
      <formula>81</formula>
      <formula>101</formula>
    </cfRule>
    <cfRule type="cellIs" dxfId="8" priority="9" operator="between">
      <formula>61</formula>
      <formula>80.99</formula>
    </cfRule>
    <cfRule type="cellIs" dxfId="7" priority="10" operator="between">
      <formula>21</formula>
      <formula>40.99</formula>
    </cfRule>
    <cfRule type="cellIs" dxfId="6" priority="11" operator="between">
      <formula>41</formula>
      <formula>60.99</formula>
    </cfRule>
    <cfRule type="cellIs" dxfId="5" priority="12" operator="between">
      <formula>0</formula>
      <formula>20.99</formula>
    </cfRule>
  </conditionalFormatting>
  <conditionalFormatting sqref="AO3:AO44">
    <cfRule type="cellIs" dxfId="4" priority="3" operator="between">
      <formula>81</formula>
      <formula>101</formula>
    </cfRule>
    <cfRule type="cellIs" dxfId="3" priority="4" operator="between">
      <formula>61</formula>
      <formula>80.99</formula>
    </cfRule>
    <cfRule type="cellIs" dxfId="2" priority="5" operator="between">
      <formula>21</formula>
      <formula>40.99</formula>
    </cfRule>
    <cfRule type="cellIs" dxfId="1" priority="6" operator="between">
      <formula>41</formula>
      <formula>60.99</formula>
    </cfRule>
    <cfRule type="cellIs" dxfId="0" priority="7" operator="between">
      <formula>0</formula>
      <formula>20.99</formula>
    </cfRule>
  </conditionalFormatting>
  <conditionalFormatting sqref="BD49:BD87">
    <cfRule type="colorScale" priority="2">
      <colorScale>
        <cfvo type="min"/>
        <cfvo type="percentile" val="50"/>
        <cfvo type="max"/>
        <color rgb="FFF8696B"/>
        <color rgb="FFFFEB84"/>
        <color rgb="FF63BE7B"/>
      </colorScale>
    </cfRule>
  </conditionalFormatting>
  <conditionalFormatting sqref="BD49:BD90">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EB8C2-D1EA-4738-91AE-1952443644EC}">
  <sheetPr codeName="Hoja1"/>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dashboard</vt:lpstr>
      <vt:lpstr>config</vt:lpstr>
      <vt:lpstr>datos</vt:lpstr>
      <vt:lpstr>Hoja1</vt:lpstr>
      <vt:lpstr>Coldestacado</vt:lpstr>
      <vt:lpstr>Colestandar</vt:lpstr>
      <vt:lpstr>selec</vt:lpstr>
      <vt:lpstr>seleccionado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izquierdo urbano</dc:creator>
  <cp:lastModifiedBy>gustavo izquierdo urbano</cp:lastModifiedBy>
  <dcterms:created xsi:type="dcterms:W3CDTF">2020-02-11T05:00:01Z</dcterms:created>
  <dcterms:modified xsi:type="dcterms:W3CDTF">2020-02-21T02:24:39Z</dcterms:modified>
</cp:coreProperties>
</file>