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8340" activeTab="1"/>
  </bookViews>
  <sheets>
    <sheet name="criterios minimos" sheetId="4" r:id="rId1"/>
    <sheet name="graficos" sheetId="3" r:id="rId2"/>
    <sheet name="categorias" sheetId="2" r:id="rId3"/>
    <sheet name="Hoja1" sheetId="1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5" i="4" l="1"/>
  <c r="T24" i="4"/>
  <c r="C49" i="4" s="1"/>
  <c r="T23" i="4"/>
  <c r="C48" i="4" s="1"/>
  <c r="T22" i="4"/>
  <c r="C47" i="4" s="1"/>
  <c r="T21" i="4"/>
  <c r="C46" i="4" s="1"/>
  <c r="T20" i="4"/>
  <c r="C45" i="4" s="1"/>
  <c r="T19" i="4"/>
  <c r="C44" i="4" s="1"/>
  <c r="T18" i="4"/>
  <c r="C43" i="4" s="1"/>
  <c r="T17" i="4"/>
  <c r="C42" i="4" s="1"/>
  <c r="T16" i="4"/>
  <c r="C41" i="4" s="1"/>
  <c r="T15" i="4"/>
  <c r="C40" i="4" s="1"/>
  <c r="T14" i="4"/>
  <c r="C39" i="4" s="1"/>
  <c r="T13" i="4"/>
  <c r="C38" i="4" s="1"/>
  <c r="T12" i="4"/>
  <c r="C37" i="4" s="1"/>
  <c r="T11" i="4"/>
  <c r="C36" i="4" s="1"/>
  <c r="T10" i="4"/>
  <c r="C35" i="4" s="1"/>
  <c r="T9" i="4"/>
  <c r="C34" i="4" s="1"/>
  <c r="T8" i="4"/>
  <c r="C33" i="4" s="1"/>
  <c r="T7" i="4"/>
  <c r="C32" i="4" s="1"/>
  <c r="T6" i="4"/>
  <c r="C31" i="4" s="1"/>
  <c r="T5" i="4"/>
  <c r="C30" i="4" s="1"/>
  <c r="T4" i="4"/>
  <c r="C29" i="4" s="1"/>
  <c r="T3" i="4"/>
  <c r="C28" i="4" s="1"/>
  <c r="T2" i="4"/>
  <c r="C27" i="4" s="1"/>
  <c r="E47" i="3"/>
  <c r="E46" i="3"/>
  <c r="E28" i="3"/>
  <c r="E27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C20" i="2"/>
  <c r="C16" i="2"/>
  <c r="T11" i="2"/>
  <c r="C23" i="2" s="1"/>
  <c r="T10" i="2"/>
  <c r="C22" i="2" s="1"/>
  <c r="T9" i="2"/>
  <c r="C21" i="2" s="1"/>
  <c r="T8" i="2"/>
  <c r="T7" i="2"/>
  <c r="C19" i="2" s="1"/>
  <c r="T6" i="2"/>
  <c r="C18" i="2" s="1"/>
  <c r="T5" i="2"/>
  <c r="C17" i="2" s="1"/>
  <c r="T4" i="2"/>
  <c r="T3" i="2"/>
  <c r="C15" i="2" s="1"/>
  <c r="T2" i="2"/>
  <c r="C14" i="2" s="1"/>
</calcChain>
</file>

<file path=xl/comments1.xml><?xml version="1.0" encoding="utf-8"?>
<comments xmlns="http://schemas.openxmlformats.org/spreadsheetml/2006/main">
  <authors>
    <author>Gustavo Izquierdo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>Gustavo Izquierdo:</t>
        </r>
        <r>
          <rPr>
            <sz val="9"/>
            <color indexed="81"/>
            <rFont val="Tahoma"/>
            <family val="2"/>
          </rPr>
          <t xml:space="preserve">
SE PUBLICO PAAC 2018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Gustavo Izquierdo:</t>
        </r>
        <r>
          <rPr>
            <sz val="9"/>
            <color indexed="81"/>
            <rFont val="Tahoma"/>
            <family val="2"/>
          </rPr>
          <t xml:space="preserve">
PARA REVISAR ES DE 2013 , ULTUIMO SEGIIENTO REPORTADO 2014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Gustavo Izquierdo:</t>
        </r>
        <r>
          <rPr>
            <sz val="9"/>
            <color indexed="81"/>
            <rFont val="Tahoma"/>
            <family val="2"/>
          </rPr>
          <t xml:space="preserve">
SE EVIDENCIA INFORMACION DE 2017</t>
        </r>
      </text>
    </comment>
  </commentList>
</comments>
</file>

<file path=xl/sharedStrings.xml><?xml version="1.0" encoding="utf-8"?>
<sst xmlns="http://schemas.openxmlformats.org/spreadsheetml/2006/main" count="219" uniqueCount="83">
  <si>
    <t>#</t>
  </si>
  <si>
    <t>categoria</t>
  </si>
  <si>
    <t>TELEPACIFICO</t>
  </si>
  <si>
    <t>HOSPITAL PSIQUIATRICO</t>
  </si>
  <si>
    <t>UES</t>
  </si>
  <si>
    <t>INCIVA</t>
  </si>
  <si>
    <t>HUV</t>
  </si>
  <si>
    <t>VALLECAUCANA DE AGUAS</t>
  </si>
  <si>
    <t>INCOLBALLET</t>
  </si>
  <si>
    <t>BELLAS ARTES</t>
  </si>
  <si>
    <t>ACUAVALLE</t>
  </si>
  <si>
    <t>BIBLIOTECA</t>
  </si>
  <si>
    <t>INFIVALLE</t>
  </si>
  <si>
    <t>UNIVALLE</t>
  </si>
  <si>
    <t>ERT</t>
  </si>
  <si>
    <t>BENEFICENCIA</t>
  </si>
  <si>
    <t>INDERVALLE</t>
  </si>
  <si>
    <t>IMPRENTA</t>
  </si>
  <si>
    <t>ILV</t>
  </si>
  <si>
    <t>PROMEDIO</t>
  </si>
  <si>
    <t>Mecanismos de contacto con el sujeto obligado</t>
  </si>
  <si>
    <t xml:space="preserve">Información de interés  </t>
  </si>
  <si>
    <t>Estructura orgánica y talento humano</t>
  </si>
  <si>
    <t>Normatividad</t>
  </si>
  <si>
    <t>Presupuesto</t>
  </si>
  <si>
    <t>Planeación</t>
  </si>
  <si>
    <t>Control</t>
  </si>
  <si>
    <t>Contratación</t>
  </si>
  <si>
    <t>Trámites y servicios</t>
  </si>
  <si>
    <t>Instrumentos de gestión de información pública</t>
  </si>
  <si>
    <t>ENTIDAD</t>
  </si>
  <si>
    <t>Total, Que Cumple</t>
  </si>
  <si>
    <t>CUMPLE</t>
  </si>
  <si>
    <t xml:space="preserve">NO CUMPLE </t>
  </si>
  <si>
    <t>ilv</t>
  </si>
  <si>
    <t>NO CUMPLE</t>
  </si>
  <si>
    <t>subcategoría</t>
  </si>
  <si>
    <t>3.4</t>
  </si>
  <si>
    <t>Organigrama</t>
  </si>
  <si>
    <t>3.2</t>
  </si>
  <si>
    <t>Funciones y deberes</t>
  </si>
  <si>
    <t>1.3</t>
  </si>
  <si>
    <t>Localización física, sucursales o regionales, horarios y días de atención al público</t>
  </si>
  <si>
    <t>5.1</t>
  </si>
  <si>
    <t>Presupuesto general asignado</t>
  </si>
  <si>
    <t>5.2</t>
  </si>
  <si>
    <t>Ejecución presupuestal histórica anual</t>
  </si>
  <si>
    <t>5.3</t>
  </si>
  <si>
    <t>Estados financieros</t>
  </si>
  <si>
    <t>6.2</t>
  </si>
  <si>
    <t>Plan de gasto público</t>
  </si>
  <si>
    <t>8.4</t>
  </si>
  <si>
    <t>Plan Anual de Adquisiciones</t>
  </si>
  <si>
    <t>3.5</t>
  </si>
  <si>
    <t>Directorio de información de servidores públicos y contratistas</t>
  </si>
  <si>
    <t>4.1</t>
  </si>
  <si>
    <t xml:space="preserve">Normatividad del orden nacional </t>
  </si>
  <si>
    <t>2.3</t>
  </si>
  <si>
    <t xml:space="preserve">Convocatorias </t>
  </si>
  <si>
    <t>6.1</t>
  </si>
  <si>
    <t>Políticas, lineamientos y manuales</t>
  </si>
  <si>
    <t>6.4</t>
  </si>
  <si>
    <t>Metas, objetivos e indicadores de gestión y/o desempeño</t>
  </si>
  <si>
    <t>7.1</t>
  </si>
  <si>
    <t>Informes de gestión, evaluación y auditoría</t>
  </si>
  <si>
    <t>8.1</t>
  </si>
  <si>
    <t>Publicación de la información contractual</t>
  </si>
  <si>
    <t>8.2</t>
  </si>
  <si>
    <t>Publicación de la ejecución de contratos</t>
  </si>
  <si>
    <t>9.1</t>
  </si>
  <si>
    <t>3.3</t>
  </si>
  <si>
    <t>Procesos y procedimientos</t>
  </si>
  <si>
    <t>7.4</t>
  </si>
  <si>
    <t>Entes de control que vigilan a la entidad y mecanismos de supervisión</t>
  </si>
  <si>
    <t>8.3</t>
  </si>
  <si>
    <t>Publicación de procedimientos, lineamientos y políticas en materia de adquisición y compras</t>
  </si>
  <si>
    <t>1.2</t>
  </si>
  <si>
    <t xml:space="preserve">Mecanismos para la atención al ciudadano </t>
  </si>
  <si>
    <t>10.2</t>
  </si>
  <si>
    <t>Registro de Activos de Información</t>
  </si>
  <si>
    <t>2.1</t>
  </si>
  <si>
    <t>Datos abiertos</t>
  </si>
  <si>
    <t>TOTAL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</si>
</sst>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textRotation="90" wrapText="1"/>
    </xf>
    <xf numFmtId="0" fontId="4" fillId="0" borderId="3" xfId="0" applyFont="1" applyBorder="1" applyAlignment="1">
      <alignment textRotation="90" wrapText="1"/>
    </xf>
    <xf numFmtId="0" fontId="3" fillId="0" borderId="4" xfId="0" applyFont="1" applyBorder="1" applyAlignment="1">
      <alignment textRotation="90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9" fontId="2" fillId="0" borderId="7" xfId="1" applyFont="1" applyBorder="1" applyAlignment="1">
      <alignment horizontal="center" vertical="center" wrapText="1"/>
    </xf>
    <xf numFmtId="9" fontId="0" fillId="0" borderId="7" xfId="1" applyFont="1" applyBorder="1" applyAlignment="1">
      <alignment horizontal="center" vertical="center"/>
    </xf>
    <xf numFmtId="9" fontId="0" fillId="0" borderId="0" xfId="0" applyNumberFormat="1"/>
    <xf numFmtId="0" fontId="2" fillId="2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8" xfId="0" applyFont="1" applyBorder="1"/>
    <xf numFmtId="9" fontId="4" fillId="0" borderId="7" xfId="0" applyNumberFormat="1" applyFont="1" applyBorder="1" applyAlignment="1">
      <alignment horizontal="center" vertical="center"/>
    </xf>
    <xf numFmtId="0" fontId="4" fillId="0" borderId="8" xfId="0" applyFont="1" applyBorder="1"/>
    <xf numFmtId="0" fontId="3" fillId="0" borderId="7" xfId="0" applyFont="1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6" fillId="0" borderId="0" xfId="0" applyFont="1"/>
    <xf numFmtId="0" fontId="0" fillId="6" borderId="7" xfId="0" applyFill="1" applyBorder="1"/>
    <xf numFmtId="0" fontId="0" fillId="6" borderId="7" xfId="0" applyFill="1" applyBorder="1" applyAlignment="1">
      <alignment horizontal="center"/>
    </xf>
    <xf numFmtId="0" fontId="0" fillId="0" borderId="9" xfId="0" applyBorder="1"/>
    <xf numFmtId="9" fontId="2" fillId="0" borderId="7" xfId="1" applyFont="1" applyBorder="1" applyAlignment="1">
      <alignment wrapText="1"/>
    </xf>
    <xf numFmtId="9" fontId="0" fillId="0" borderId="7" xfId="1" applyFont="1" applyBorder="1"/>
    <xf numFmtId="9" fontId="9" fillId="0" borderId="7" xfId="1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9" fontId="2" fillId="0" borderId="7" xfId="1" applyFont="1" applyBorder="1"/>
    <xf numFmtId="9" fontId="9" fillId="0" borderId="7" xfId="1" applyFont="1" applyBorder="1"/>
  </cellXfs>
  <cellStyles count="2">
    <cellStyle name="Normal" xfId="0" builtinId="0"/>
    <cellStyle name="Porcentaj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'criterios minimos'!$B$27:$B$49</c:f>
              <c:strCache>
                <c:ptCount val="23"/>
                <c:pt idx="0">
                  <c:v>Organigrama</c:v>
                </c:pt>
                <c:pt idx="1">
                  <c:v>Funciones y deberes</c:v>
                </c:pt>
                <c:pt idx="2">
                  <c:v>Localización física, sucursales o regionales, horarios y días de atención al público</c:v>
                </c:pt>
                <c:pt idx="3">
                  <c:v>Presupuesto general asignado</c:v>
                </c:pt>
                <c:pt idx="4">
                  <c:v>Ejecución presupuestal histórica anual</c:v>
                </c:pt>
                <c:pt idx="5">
                  <c:v>Estados financieros</c:v>
                </c:pt>
                <c:pt idx="6">
                  <c:v>Plan de gasto público</c:v>
                </c:pt>
                <c:pt idx="7">
                  <c:v>Plan Anual de Adquisiciones</c:v>
                </c:pt>
                <c:pt idx="8">
                  <c:v>Directorio de información de servidores públicos y contratistas</c:v>
                </c:pt>
                <c:pt idx="9">
                  <c:v>Normatividad del orden nacional </c:v>
                </c:pt>
                <c:pt idx="10">
                  <c:v>Convocatorias </c:v>
                </c:pt>
                <c:pt idx="11">
                  <c:v>Políticas, lineamientos y manuales</c:v>
                </c:pt>
                <c:pt idx="12">
                  <c:v>Metas, objetivos e indicadores de gestión y/o desempeño</c:v>
                </c:pt>
                <c:pt idx="13">
                  <c:v>Informes de gestión, evaluación y auditoría</c:v>
                </c:pt>
                <c:pt idx="14">
                  <c:v>Publicación de la información contractual</c:v>
                </c:pt>
                <c:pt idx="15">
                  <c:v>Publicación de la ejecución de contratos</c:v>
                </c:pt>
                <c:pt idx="16">
                  <c:v>Trámites y servicios</c:v>
                </c:pt>
                <c:pt idx="17">
                  <c:v>Procesos y procedimientos</c:v>
                </c:pt>
                <c:pt idx="18">
                  <c:v>Entes de control que vigilan a la entidad y mecanismos de supervisión</c:v>
                </c:pt>
                <c:pt idx="19">
                  <c:v>Publicación de procedimientos, lineamientos y políticas en materia de adquisición y compras</c:v>
                </c:pt>
                <c:pt idx="20">
                  <c:v>Mecanismos para la atención al ciudadano </c:v>
                </c:pt>
                <c:pt idx="21">
                  <c:v>Registro de Activos de Información</c:v>
                </c:pt>
                <c:pt idx="22">
                  <c:v>Datos abiertos</c:v>
                </c:pt>
              </c:strCache>
            </c:strRef>
          </c:cat>
          <c:val>
            <c:numRef>
              <c:f>'criterios minimos'!$C$27:$C$49</c:f>
              <c:numCache>
                <c:formatCode>0%</c:formatCode>
                <c:ptCount val="23"/>
                <c:pt idx="0">
                  <c:v>0.92156862745098023</c:v>
                </c:pt>
                <c:pt idx="1">
                  <c:v>0.82352941176470584</c:v>
                </c:pt>
                <c:pt idx="2">
                  <c:v>0.94117647058823528</c:v>
                </c:pt>
                <c:pt idx="3">
                  <c:v>0.94117647058823528</c:v>
                </c:pt>
                <c:pt idx="4">
                  <c:v>0.86274509803921562</c:v>
                </c:pt>
                <c:pt idx="5">
                  <c:v>0.82352941176470584</c:v>
                </c:pt>
                <c:pt idx="6">
                  <c:v>0.70588235294117652</c:v>
                </c:pt>
                <c:pt idx="7">
                  <c:v>0.52941176470588236</c:v>
                </c:pt>
                <c:pt idx="8">
                  <c:v>0.57843137254901966</c:v>
                </c:pt>
                <c:pt idx="9">
                  <c:v>0.8901960784313725</c:v>
                </c:pt>
                <c:pt idx="10">
                  <c:v>0.88235294117647056</c:v>
                </c:pt>
                <c:pt idx="11">
                  <c:v>0.84243697478991597</c:v>
                </c:pt>
                <c:pt idx="12">
                  <c:v>0.76470588235294112</c:v>
                </c:pt>
                <c:pt idx="13">
                  <c:v>0.67647058823529416</c:v>
                </c:pt>
                <c:pt idx="14">
                  <c:v>0.47058823529411764</c:v>
                </c:pt>
                <c:pt idx="15">
                  <c:v>0.47058823529411764</c:v>
                </c:pt>
                <c:pt idx="16">
                  <c:v>0.52941176470588236</c:v>
                </c:pt>
                <c:pt idx="17">
                  <c:v>0.70588235294117652</c:v>
                </c:pt>
                <c:pt idx="18">
                  <c:v>0.72549019607843146</c:v>
                </c:pt>
                <c:pt idx="19">
                  <c:v>0.82352941176470584</c:v>
                </c:pt>
                <c:pt idx="20">
                  <c:v>0.95294117647058818</c:v>
                </c:pt>
                <c:pt idx="21">
                  <c:v>0.28758169934640526</c:v>
                </c:pt>
                <c:pt idx="22">
                  <c:v>0.58823529411764708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7-42AD-97D2-B524B3595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0892335"/>
        <c:axId val="605980383"/>
      </c:barChart>
      <c:catAx>
        <c:axId val="5108923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980383"/>
        <c:crosses val="autoZero"/>
        <c:auto val="1"/>
        <c:lblAlgn val="ctr"/>
        <c:lblOffset val="100"/>
        <c:noMultiLvlLbl val="0"/>
      </c:catAx>
      <c:valAx>
        <c:axId val="6059803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8923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Cumplimiento</a:t>
            </a:r>
            <a:r>
              <a:rPr lang="en-US" baseline="0"/>
              <a:t> Transparencia Activa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graficos!$B$1</c:f>
              <c:strCache>
                <c:ptCount val="1"/>
                <c:pt idx="0">
                  <c:v>Total, Que Cumple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graficos!$A$2:$A$18</c:f>
              <c:strCache>
                <c:ptCount val="17"/>
                <c:pt idx="0">
                  <c:v>TELEPACIFICO</c:v>
                </c:pt>
                <c:pt idx="1">
                  <c:v>HOSPITAL PSIQUIATRICO</c:v>
                </c:pt>
                <c:pt idx="2">
                  <c:v>UES</c:v>
                </c:pt>
                <c:pt idx="3">
                  <c:v>INCIVA</c:v>
                </c:pt>
                <c:pt idx="4">
                  <c:v>HUV</c:v>
                </c:pt>
                <c:pt idx="5">
                  <c:v>VALLECAUCANA DE AGUAS</c:v>
                </c:pt>
                <c:pt idx="6">
                  <c:v>BELLAS ARTES</c:v>
                </c:pt>
                <c:pt idx="7">
                  <c:v>INCOLBALLET</c:v>
                </c:pt>
                <c:pt idx="8">
                  <c:v>ACUAVALLE</c:v>
                </c:pt>
                <c:pt idx="9">
                  <c:v>BIBLIOTECA</c:v>
                </c:pt>
                <c:pt idx="10">
                  <c:v>INFIVALLE</c:v>
                </c:pt>
                <c:pt idx="11">
                  <c:v>UNIVALLE</c:v>
                </c:pt>
                <c:pt idx="12">
                  <c:v>ERT</c:v>
                </c:pt>
                <c:pt idx="13">
                  <c:v>BENEFICENCIA</c:v>
                </c:pt>
                <c:pt idx="14">
                  <c:v>INDERVALLE</c:v>
                </c:pt>
                <c:pt idx="15">
                  <c:v>ILV</c:v>
                </c:pt>
                <c:pt idx="16">
                  <c:v>IMPRENTA</c:v>
                </c:pt>
              </c:strCache>
            </c:strRef>
          </c:cat>
          <c:val>
            <c:numRef>
              <c:f>graficos!$B$2:$B$18</c:f>
              <c:numCache>
                <c:formatCode>0%</c:formatCode>
                <c:ptCount val="17"/>
                <c:pt idx="0">
                  <c:v>0.97</c:v>
                </c:pt>
                <c:pt idx="1">
                  <c:v>0.9604166666666667</c:v>
                </c:pt>
                <c:pt idx="2">
                  <c:v>0.9</c:v>
                </c:pt>
                <c:pt idx="3">
                  <c:v>0.86841666666666673</c:v>
                </c:pt>
                <c:pt idx="4">
                  <c:v>0.82903571428571432</c:v>
                </c:pt>
                <c:pt idx="5">
                  <c:v>0.74249999999999994</c:v>
                </c:pt>
                <c:pt idx="6">
                  <c:v>0.73</c:v>
                </c:pt>
                <c:pt idx="7">
                  <c:v>0.66</c:v>
                </c:pt>
                <c:pt idx="8">
                  <c:v>0.65586904761904763</c:v>
                </c:pt>
                <c:pt idx="9">
                  <c:v>0.65</c:v>
                </c:pt>
                <c:pt idx="10">
                  <c:v>0.61</c:v>
                </c:pt>
                <c:pt idx="11">
                  <c:v>0.59979761904761908</c:v>
                </c:pt>
                <c:pt idx="12">
                  <c:v>0.56999999999999995</c:v>
                </c:pt>
                <c:pt idx="13">
                  <c:v>0.53242857142857136</c:v>
                </c:pt>
                <c:pt idx="14">
                  <c:v>0.52</c:v>
                </c:pt>
                <c:pt idx="15">
                  <c:v>0.43171428571428566</c:v>
                </c:pt>
                <c:pt idx="16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BC-48F5-83C0-C0C02A628AA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95184496"/>
        <c:axId val="705880480"/>
      </c:barChart>
      <c:catAx>
        <c:axId val="59518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880480"/>
        <c:crosses val="autoZero"/>
        <c:auto val="1"/>
        <c:lblAlgn val="ctr"/>
        <c:lblOffset val="100"/>
        <c:noMultiLvlLbl val="0"/>
      </c:catAx>
      <c:valAx>
        <c:axId val="705880480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9518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Publicacion</a:t>
            </a:r>
            <a:r>
              <a:rPr lang="es-CO" baseline="0"/>
              <a:t> del PAAC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D4-43AB-91C0-496197D7C5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D4-43AB-91C0-496197D7C587}"/>
              </c:ext>
            </c:extLst>
          </c:dPt>
          <c:cat>
            <c:strRef>
              <c:f>graficos!$D$27:$D$28</c:f>
              <c:strCache>
                <c:ptCount val="2"/>
                <c:pt idx="0">
                  <c:v>CUMPLE</c:v>
                </c:pt>
                <c:pt idx="1">
                  <c:v>NO CUMPLE </c:v>
                </c:pt>
              </c:strCache>
            </c:strRef>
          </c:cat>
          <c:val>
            <c:numRef>
              <c:f>graficos!$E$27:$E$28</c:f>
              <c:numCache>
                <c:formatCode>General</c:formatCode>
                <c:ptCount val="2"/>
                <c:pt idx="0">
                  <c:v>12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D4-43AB-91C0-496197D7C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criterios</a:t>
            </a:r>
            <a:r>
              <a:rPr lang="es-CO" baseline="0"/>
              <a:t> minimos 10.1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EAE-4DC1-841F-7234518748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AE-4DC1-841F-7234518748BC}"/>
              </c:ext>
            </c:extLst>
          </c:dPt>
          <c:cat>
            <c:strRef>
              <c:f>graficos!$D$46:$D$47</c:f>
              <c:strCache>
                <c:ptCount val="2"/>
                <c:pt idx="0">
                  <c:v>CUMPLE</c:v>
                </c:pt>
                <c:pt idx="1">
                  <c:v>NO CUMPLE</c:v>
                </c:pt>
              </c:strCache>
            </c:strRef>
          </c:cat>
          <c:val>
            <c:numRef>
              <c:f>graficos!$E$46:$E$47</c:f>
              <c:numCache>
                <c:formatCode>General</c:formatCode>
                <c:ptCount val="2"/>
                <c:pt idx="0">
                  <c:v>1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AE-4DC1-841F-723451874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Promedio</a:t>
            </a:r>
            <a:r>
              <a:rPr lang="es-CO" baseline="0"/>
              <a:t> de Cumplimiento en categorias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categorias!$B$14:$B$23</c:f>
              <c:strCache>
                <c:ptCount val="10"/>
                <c:pt idx="0">
                  <c:v>Mecanismos de contacto con el sujeto obligado</c:v>
                </c:pt>
                <c:pt idx="1">
                  <c:v>Información de interés  </c:v>
                </c:pt>
                <c:pt idx="2">
                  <c:v>Estructura orgánica y talento humano</c:v>
                </c:pt>
                <c:pt idx="3">
                  <c:v>Normatividad</c:v>
                </c:pt>
                <c:pt idx="4">
                  <c:v>Presupuesto</c:v>
                </c:pt>
                <c:pt idx="5">
                  <c:v>Planeación</c:v>
                </c:pt>
                <c:pt idx="6">
                  <c:v>Control</c:v>
                </c:pt>
                <c:pt idx="7">
                  <c:v>Contratación</c:v>
                </c:pt>
                <c:pt idx="8">
                  <c:v>Trámites y servicios</c:v>
                </c:pt>
                <c:pt idx="9">
                  <c:v>Instrumentos de gestión de información pública</c:v>
                </c:pt>
              </c:strCache>
            </c:strRef>
          </c:cat>
          <c:val>
            <c:numRef>
              <c:f>categorias!$C$14:$C$23</c:f>
              <c:numCache>
                <c:formatCode>0%</c:formatCode>
                <c:ptCount val="10"/>
                <c:pt idx="0">
                  <c:v>0.89441176470588246</c:v>
                </c:pt>
                <c:pt idx="1">
                  <c:v>0.72352941176470598</c:v>
                </c:pt>
                <c:pt idx="2">
                  <c:v>0.77745098039215688</c:v>
                </c:pt>
                <c:pt idx="3">
                  <c:v>0.81598039215686269</c:v>
                </c:pt>
                <c:pt idx="4">
                  <c:v>0.87254901960784303</c:v>
                </c:pt>
                <c:pt idx="5">
                  <c:v>0.65966386554621848</c:v>
                </c:pt>
                <c:pt idx="6">
                  <c:v>0.57696078431372566</c:v>
                </c:pt>
                <c:pt idx="7">
                  <c:v>0.57352941176470584</c:v>
                </c:pt>
                <c:pt idx="8">
                  <c:v>0.52941176470588236</c:v>
                </c:pt>
                <c:pt idx="9">
                  <c:v>0.56875816993464057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89-4DAE-B18E-D506CF59673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09529903"/>
        <c:axId val="605967071"/>
      </c:barChart>
      <c:catAx>
        <c:axId val="609529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967071"/>
        <c:crosses val="autoZero"/>
        <c:auto val="1"/>
        <c:lblAlgn val="ctr"/>
        <c:lblOffset val="100"/>
        <c:noMultiLvlLbl val="0"/>
      </c:catAx>
      <c:valAx>
        <c:axId val="605967071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529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462643</xdr:colOff>
      <xdr:row>42</xdr:row>
      <xdr:rowOff>326571</xdr:rowOff>
    </xdr:from>
    <xdr:to>
      <xdr:col>14</xdr:col>
      <xdr:colOff>578303</xdr:colOff>
      <xdr:row>47</xdr:row>
      <xdr:rowOff>405493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B4CA015-C00F-4C7D-9ED8-48CD44A8CB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161924</xdr:colOff>
      <xdr:row>4</xdr:row>
      <xdr:rowOff>33336</xdr:rowOff>
    </xdr:from>
    <xdr:to>
      <xdr:col>10</xdr:col>
      <xdr:colOff>723899</xdr:colOff>
      <xdr:row>24</xdr:row>
      <xdr:rowOff>28574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C19304-E658-475F-9EB0-40095928F6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</xdr:colOff>
      <xdr:row>28</xdr:row>
      <xdr:rowOff>119062</xdr:rowOff>
    </xdr:from>
    <xdr:to>
      <xdr:col>9</xdr:col>
      <xdr:colOff>85725</xdr:colOff>
      <xdr:row>42</xdr:row>
      <xdr:rowOff>176212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D04B1EA-1E5A-40FD-ABA8-119208DE02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38100</xdr:colOff>
      <xdr:row>47</xdr:row>
      <xdr:rowOff>185737</xdr:rowOff>
    </xdr:from>
    <xdr:to>
      <xdr:col>9</xdr:col>
      <xdr:colOff>38100</xdr:colOff>
      <xdr:row>62</xdr:row>
      <xdr:rowOff>52387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AD52C0A-92DD-4EFD-BC7C-F3947AA0D1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442232</xdr:colOff>
      <xdr:row>14</xdr:row>
      <xdr:rowOff>97971</xdr:rowOff>
    </xdr:from>
    <xdr:to>
      <xdr:col>12</xdr:col>
      <xdr:colOff>442232</xdr:colOff>
      <xdr:row>26</xdr:row>
      <xdr:rowOff>160564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3C54D41-9276-4C3B-9145-2FA00FF49D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ta/Documents/TRANSPARENCIA/Proyecto%201/OBSERVATORIO/IMPLEMENTACION/implementacion/ACT_ITA_1712/investigacion/DES_ACT_1712/seguimiento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ias"/>
      <sheetName val="seguimiento"/>
      <sheetName val="graficos"/>
      <sheetName val="criterios minimos"/>
    </sheetNames>
    <sheetDataSet>
      <sheetData sheetId="0">
        <row r="14">
          <cell r="B14" t="str">
            <v>Mecanismos de contacto con el sujeto obligado</v>
          </cell>
        </row>
      </sheetData>
      <sheetData sheetId="1">
        <row r="2">
          <cell r="B2" t="str">
            <v>PAAC 2019</v>
          </cell>
          <cell r="C2" t="str">
            <v>PRESUPUESTO</v>
          </cell>
          <cell r="D2" t="str">
            <v>EJECUCION</v>
          </cell>
          <cell r="E2" t="str">
            <v>ESTADOS FINANCIEROS</v>
          </cell>
          <cell r="F2" t="str">
            <v>Rendicion de cuentas</v>
          </cell>
          <cell r="G2" t="str">
            <v>Total, Que Cumple</v>
          </cell>
          <cell r="H2" t="str">
            <v>Total, Que No Cumple</v>
          </cell>
          <cell r="I2" t="str">
            <v>CUMPLIMIENTO DE CITERIOS MINIMOS</v>
          </cell>
          <cell r="J2" t="str">
            <v>PUNTAJE MINIMOS</v>
          </cell>
          <cell r="K2" t="str">
            <v>OBSERVACION</v>
          </cell>
          <cell r="L2" t="str">
            <v>Informe Para Envio</v>
          </cell>
          <cell r="M2" t="str">
            <v>EQUIPO</v>
          </cell>
        </row>
        <row r="3">
          <cell r="A3" t="str">
            <v>TELEPACIFICO</v>
          </cell>
          <cell r="B3" t="str">
            <v>CUMPLE</v>
          </cell>
          <cell r="C3" t="str">
            <v>CUMPLE / DESACTUALIZADO</v>
          </cell>
          <cell r="D3" t="str">
            <v>CUMPLE</v>
          </cell>
          <cell r="E3" t="str">
            <v>CUMPLE</v>
          </cell>
          <cell r="F3" t="str">
            <v>CUMPLE</v>
          </cell>
          <cell r="G3">
            <v>0.97</v>
          </cell>
          <cell r="H3">
            <v>0.03</v>
          </cell>
          <cell r="I3" t="str">
            <v>CUMPLE</v>
          </cell>
          <cell r="J3">
            <v>1</v>
          </cell>
          <cell r="K3" t="str">
            <v>VALIDADO CON CAMBIOS</v>
          </cell>
          <cell r="M3" t="str">
            <v>CARLOS</v>
          </cell>
        </row>
        <row r="4">
          <cell r="A4" t="str">
            <v>INFIVALLE</v>
          </cell>
          <cell r="B4" t="str">
            <v>CUMPLE</v>
          </cell>
          <cell r="C4" t="str">
            <v>CUMPLE</v>
          </cell>
          <cell r="D4" t="str">
            <v>CUMPLE</v>
          </cell>
          <cell r="E4" t="str">
            <v>CUMPLE/DESACTUALIZADA</v>
          </cell>
          <cell r="F4" t="str">
            <v>CUMPLE</v>
          </cell>
          <cell r="G4">
            <v>0.61</v>
          </cell>
          <cell r="H4">
            <v>0.39</v>
          </cell>
          <cell r="I4" t="str">
            <v>NO CUMPLE</v>
          </cell>
          <cell r="J4">
            <v>0.74</v>
          </cell>
          <cell r="K4" t="str">
            <v>VALIDADO CON CAMBIOS</v>
          </cell>
          <cell r="M4" t="str">
            <v>CARLOS</v>
          </cell>
        </row>
        <row r="5">
          <cell r="A5" t="str">
            <v>ERT</v>
          </cell>
          <cell r="B5" t="str">
            <v xml:space="preserve">NO CUMPLE </v>
          </cell>
          <cell r="C5" t="str">
            <v>CUMPLE / DESACTUALIZADO</v>
          </cell>
          <cell r="D5" t="str">
            <v>NO CUMPLE</v>
          </cell>
          <cell r="E5" t="str">
            <v xml:space="preserve">NO CUMPLE </v>
          </cell>
          <cell r="F5" t="str">
            <v>CUMPLE</v>
          </cell>
          <cell r="G5">
            <v>0.56999999999999995</v>
          </cell>
          <cell r="H5">
            <v>0.43</v>
          </cell>
          <cell r="I5" t="str">
            <v>NO CUMPLE</v>
          </cell>
          <cell r="J5">
            <v>0.8161835748792271</v>
          </cell>
          <cell r="K5" t="str">
            <v>Se Debe Ajustar</v>
          </cell>
          <cell r="M5" t="str">
            <v>CARLOS</v>
          </cell>
        </row>
        <row r="6">
          <cell r="A6" t="str">
            <v>INDERVALLE</v>
          </cell>
          <cell r="B6" t="str">
            <v>CUMPLE</v>
          </cell>
          <cell r="C6" t="str">
            <v>CUMPLE / DESACTUALIZADO</v>
          </cell>
          <cell r="D6" t="str">
            <v>CUMPLE / DESACTUALIZADO</v>
          </cell>
          <cell r="E6" t="str">
            <v>CUMPLE</v>
          </cell>
          <cell r="F6" t="str">
            <v>CUMPLE / DESACTUALIZADO</v>
          </cell>
          <cell r="G6">
            <v>0.52</v>
          </cell>
          <cell r="H6">
            <v>0.48</v>
          </cell>
          <cell r="I6" t="str">
            <v>NO CUMPLE</v>
          </cell>
          <cell r="J6">
            <v>0.68</v>
          </cell>
          <cell r="K6" t="str">
            <v>Se Debe Ajustar</v>
          </cell>
          <cell r="L6" t="str">
            <v xml:space="preserve">se devuelve para ajustar conclusion 3 y ortografia en titulos </v>
          </cell>
          <cell r="M6" t="str">
            <v>SANDRA</v>
          </cell>
        </row>
        <row r="7">
          <cell r="A7" t="str">
            <v>UES</v>
          </cell>
          <cell r="B7" t="str">
            <v>CUMPLE</v>
          </cell>
          <cell r="C7" t="str">
            <v>CUMPLE</v>
          </cell>
          <cell r="D7" t="str">
            <v>CUMPLE</v>
          </cell>
          <cell r="E7" t="str">
            <v>CUMPLE</v>
          </cell>
          <cell r="F7" t="str">
            <v>CUMPLE</v>
          </cell>
          <cell r="G7">
            <v>0.9</v>
          </cell>
          <cell r="H7">
            <v>0.1</v>
          </cell>
          <cell r="I7" t="str">
            <v>NO CUMPLE</v>
          </cell>
          <cell r="J7">
            <v>0.9</v>
          </cell>
          <cell r="K7" t="str">
            <v>Ajustar las conclusiones de las categorias según la nueva herramienta</v>
          </cell>
          <cell r="M7" t="str">
            <v>JENNY</v>
          </cell>
        </row>
        <row r="8">
          <cell r="A8" t="str">
            <v>INCOLBALLET</v>
          </cell>
          <cell r="B8" t="str">
            <v xml:space="preserve">NO CUMPLE </v>
          </cell>
          <cell r="C8" t="str">
            <v>CUMPLE / DESACTUALIZADO</v>
          </cell>
          <cell r="D8" t="str">
            <v>CUMPLE</v>
          </cell>
          <cell r="E8" t="str">
            <v>CUMPLE</v>
          </cell>
          <cell r="F8" t="str">
            <v>CUMPLE</v>
          </cell>
          <cell r="G8">
            <v>0.66</v>
          </cell>
          <cell r="H8">
            <v>0.34</v>
          </cell>
          <cell r="I8" t="str">
            <v>NO CUMPLE</v>
          </cell>
          <cell r="J8">
            <v>0.64</v>
          </cell>
          <cell r="K8" t="str">
            <v>Ajustar las conclusiones de las categorias según la nueva herramienta</v>
          </cell>
          <cell r="M8" t="str">
            <v>JENNY</v>
          </cell>
        </row>
        <row r="9">
          <cell r="A9" t="str">
            <v>BIBLIOTECA</v>
          </cell>
          <cell r="B9" t="str">
            <v>CUMPLE</v>
          </cell>
          <cell r="C9" t="str">
            <v>CUMPLE</v>
          </cell>
          <cell r="D9" t="str">
            <v>CUMPLE</v>
          </cell>
          <cell r="E9" t="str">
            <v>CUMPLE</v>
          </cell>
          <cell r="F9" t="str">
            <v>CUMPLE</v>
          </cell>
          <cell r="G9">
            <v>0.65</v>
          </cell>
          <cell r="H9">
            <v>0.35</v>
          </cell>
          <cell r="I9" t="str">
            <v>NO CUMPLE</v>
          </cell>
          <cell r="J9">
            <v>0.76376811594202898</v>
          </cell>
          <cell r="K9" t="str">
            <v>Ajustar las conclusiones de las categorias según la nueva herramienta</v>
          </cell>
          <cell r="M9" t="str">
            <v>SANDRA</v>
          </cell>
        </row>
        <row r="10">
          <cell r="A10" t="str">
            <v>BELLAS ARTES</v>
          </cell>
          <cell r="B10" t="str">
            <v>CUMPLE</v>
          </cell>
          <cell r="C10" t="str">
            <v>CUMPLE / DESACTUALIZADO</v>
          </cell>
          <cell r="D10" t="str">
            <v>CUMPLE</v>
          </cell>
          <cell r="E10" t="str">
            <v>CUMPLE</v>
          </cell>
          <cell r="F10" t="str">
            <v>CUMPLE</v>
          </cell>
          <cell r="G10">
            <v>0.73</v>
          </cell>
          <cell r="H10">
            <v>0.27</v>
          </cell>
          <cell r="I10" t="str">
            <v>NO CUMPLE</v>
          </cell>
          <cell r="J10">
            <v>0.71</v>
          </cell>
          <cell r="K10" t="str">
            <v>Ajustar las conclusiones de las categorias según la nueva herramienta</v>
          </cell>
          <cell r="M10" t="str">
            <v>GUSTAVO</v>
          </cell>
        </row>
        <row r="11">
          <cell r="A11" t="str">
            <v>IMPRENTA</v>
          </cell>
          <cell r="B11" t="str">
            <v xml:space="preserve">NO CUMPLE </v>
          </cell>
          <cell r="C11" t="str">
            <v>NO CUMPLE</v>
          </cell>
          <cell r="D11" t="str">
            <v>NO CUMPLE</v>
          </cell>
          <cell r="E11" t="str">
            <v xml:space="preserve">NO CUMPLE </v>
          </cell>
          <cell r="F11" t="str">
            <v>NO CUMPLE</v>
          </cell>
          <cell r="G11">
            <v>0.24</v>
          </cell>
          <cell r="H11">
            <v>0.76</v>
          </cell>
          <cell r="I11" t="str">
            <v>NO CUMPLE</v>
          </cell>
          <cell r="J11">
            <v>0.4</v>
          </cell>
          <cell r="K11" t="str">
            <v>Ajustar las conclusiones de las categorias según la nueva herramienta</v>
          </cell>
          <cell r="M11" t="str">
            <v>JENNY</v>
          </cell>
        </row>
        <row r="12">
          <cell r="A12" t="str">
            <v>ACUAVALLE</v>
          </cell>
          <cell r="B12" t="str">
            <v>CUMPLE</v>
          </cell>
          <cell r="C12" t="str">
            <v>CUMPLE / DESACTUALIZADO</v>
          </cell>
          <cell r="D12" t="str">
            <v>CUMPLE / DESACTUALIZADO</v>
          </cell>
          <cell r="E12" t="str">
            <v>CUMPLE</v>
          </cell>
          <cell r="F12" t="str">
            <v>CUMPLE</v>
          </cell>
          <cell r="G12">
            <v>0.65586904761904763</v>
          </cell>
          <cell r="H12">
            <v>0.34413095238095237</v>
          </cell>
          <cell r="I12" t="str">
            <v>NO CUMPLE</v>
          </cell>
          <cell r="J12">
            <v>0.64</v>
          </cell>
          <cell r="K12" t="str">
            <v>Ajustar las conclusiones de las categorias según la nueva herramienta</v>
          </cell>
          <cell r="M12" t="str">
            <v>CARTMEN</v>
          </cell>
        </row>
        <row r="13">
          <cell r="A13" t="str">
            <v>BENEFICENCIA</v>
          </cell>
          <cell r="B13" t="str">
            <v>CUMPLE</v>
          </cell>
          <cell r="C13" t="str">
            <v>CUMPLE</v>
          </cell>
          <cell r="D13" t="str">
            <v>CUMPLE / DESACTUALIZADO</v>
          </cell>
          <cell r="E13" t="str">
            <v>CUMPLE</v>
          </cell>
          <cell r="F13" t="str">
            <v>CUMPLE</v>
          </cell>
          <cell r="G13">
            <v>0.53242857142857136</v>
          </cell>
          <cell r="H13">
            <v>0.46757142857142864</v>
          </cell>
          <cell r="I13" t="str">
            <v>NO CUMPLE</v>
          </cell>
          <cell r="J13">
            <v>0.62</v>
          </cell>
          <cell r="K13" t="str">
            <v>VALIDADO CON CAMBIOS</v>
          </cell>
          <cell r="M13" t="str">
            <v>JENNY</v>
          </cell>
        </row>
        <row r="14">
          <cell r="A14" t="str">
            <v>HUV</v>
          </cell>
          <cell r="B14" t="str">
            <v xml:space="preserve">NO CUMPLE </v>
          </cell>
          <cell r="C14" t="str">
            <v>CUMPLE / DESACTUALIZADO</v>
          </cell>
          <cell r="D14" t="str">
            <v>CUMPLE / DESACTUALIZADO</v>
          </cell>
          <cell r="E14" t="str">
            <v>CUMPLE</v>
          </cell>
          <cell r="F14" t="str">
            <v>CUMPLE</v>
          </cell>
          <cell r="G14">
            <v>0.82903571428571432</v>
          </cell>
          <cell r="H14">
            <v>0.17096428571428568</v>
          </cell>
          <cell r="I14" t="str">
            <v>NO CUMPLE</v>
          </cell>
          <cell r="J14">
            <v>0.84741200828157337</v>
          </cell>
          <cell r="K14" t="str">
            <v xml:space="preserve">DOCUMENTO CON ERRORES EN LA CONCLUSION </v>
          </cell>
          <cell r="M14" t="str">
            <v>CARMEN</v>
          </cell>
        </row>
        <row r="15">
          <cell r="A15" t="str">
            <v>INCIVA</v>
          </cell>
          <cell r="B15" t="str">
            <v>CUMPLE</v>
          </cell>
          <cell r="C15" t="str">
            <v>CUMPLE</v>
          </cell>
          <cell r="D15" t="str">
            <v>CUMPLE</v>
          </cell>
          <cell r="E15" t="str">
            <v>CUMPLE</v>
          </cell>
          <cell r="F15" t="str">
            <v>CUMPLE</v>
          </cell>
          <cell r="G15">
            <v>0.86841666666666673</v>
          </cell>
          <cell r="H15">
            <v>0.13158333333333327</v>
          </cell>
          <cell r="I15" t="str">
            <v>NO CUMPLE</v>
          </cell>
          <cell r="J15">
            <v>0.9</v>
          </cell>
          <cell r="K15" t="str">
            <v>ajustado conclusiones</v>
          </cell>
          <cell r="M15" t="str">
            <v>CARLOS</v>
          </cell>
        </row>
        <row r="16">
          <cell r="A16" t="str">
            <v>HOSPITAL PSIQUIATRICO</v>
          </cell>
          <cell r="B16" t="str">
            <v>CUMPLE</v>
          </cell>
          <cell r="C16" t="str">
            <v>NO CUMPLE</v>
          </cell>
          <cell r="D16" t="str">
            <v>NO CUMPLE</v>
          </cell>
          <cell r="E16" t="str">
            <v>CUMPLE/DESACTUALIZADA</v>
          </cell>
          <cell r="F16" t="str">
            <v>CUMPLE</v>
          </cell>
          <cell r="G16">
            <v>0.9604166666666667</v>
          </cell>
          <cell r="H16">
            <v>3.9583333333333304E-2</v>
          </cell>
          <cell r="I16" t="str">
            <v>NO CUMPLE</v>
          </cell>
          <cell r="J16">
            <v>0.94</v>
          </cell>
          <cell r="K16" t="str">
            <v>errores en el documento , Ajustado</v>
          </cell>
          <cell r="M16" t="str">
            <v>carlos</v>
          </cell>
        </row>
        <row r="17">
          <cell r="A17" t="str">
            <v>VALLECAUCANA DE AGUAS</v>
          </cell>
          <cell r="B17" t="str">
            <v xml:space="preserve">NO CUMPLE </v>
          </cell>
          <cell r="C17" t="str">
            <v>CUMPLE / DESACTUALIZADO</v>
          </cell>
          <cell r="D17" t="str">
            <v>CUMPLE / DESACTUALIZADO</v>
          </cell>
          <cell r="E17" t="str">
            <v>CUMPLE/DESACTUALIZADA</v>
          </cell>
          <cell r="F17" t="str">
            <v>CUMPLE</v>
          </cell>
          <cell r="G17">
            <v>0.74249999999999994</v>
          </cell>
          <cell r="H17">
            <v>0.25750000000000006</v>
          </cell>
          <cell r="I17" t="str">
            <v>NO CUMPLE</v>
          </cell>
          <cell r="J17">
            <v>0.76</v>
          </cell>
          <cell r="K17" t="str">
            <v xml:space="preserve">SE CORRIGEN VARIOS PUNTOS DE MATRIZ E INFORME </v>
          </cell>
          <cell r="M17" t="str">
            <v>CARMEN</v>
          </cell>
        </row>
        <row r="18">
          <cell r="A18" t="str">
            <v>UNIVALLE</v>
          </cell>
          <cell r="B18" t="str">
            <v>CUMPLE</v>
          </cell>
          <cell r="C18" t="str">
            <v>CUMPLE / DESACTUALIZADO</v>
          </cell>
          <cell r="D18" t="str">
            <v>CUMPLE / DESACTUALIZADO</v>
          </cell>
          <cell r="E18" t="str">
            <v xml:space="preserve">NO CUMPLE </v>
          </cell>
          <cell r="F18" t="str">
            <v>CUMPLE</v>
          </cell>
          <cell r="G18">
            <v>0.59979761904761908</v>
          </cell>
          <cell r="H18">
            <v>0.40020238095238092</v>
          </cell>
          <cell r="I18" t="str">
            <v>NO CUMPLE</v>
          </cell>
          <cell r="J18">
            <v>0.6</v>
          </cell>
          <cell r="K18" t="str">
            <v>se realizo un ajuste en presupuesto de la matriz , se ajustaron conclusiones</v>
          </cell>
          <cell r="M18" t="str">
            <v>JENNY</v>
          </cell>
        </row>
        <row r="19">
          <cell r="A19" t="str">
            <v>ILV</v>
          </cell>
          <cell r="B19" t="str">
            <v>CUMPLE</v>
          </cell>
          <cell r="C19" t="str">
            <v>CUMPLE</v>
          </cell>
          <cell r="D19" t="str">
            <v>CUMPLE</v>
          </cell>
          <cell r="E19" t="str">
            <v>CUMPLE/DESACTUALIZADA</v>
          </cell>
          <cell r="F19" t="str">
            <v>CUMPLE</v>
          </cell>
          <cell r="G19">
            <v>0.43171428571428566</v>
          </cell>
          <cell r="H19">
            <v>0.56828571428571428</v>
          </cell>
          <cell r="I19" t="str">
            <v>NO CUMPLE</v>
          </cell>
          <cell r="J19">
            <v>0.44</v>
          </cell>
        </row>
        <row r="22">
          <cell r="A22" t="str">
            <v xml:space="preserve">Otros </v>
          </cell>
        </row>
        <row r="23">
          <cell r="A23" t="str">
            <v>Glosario</v>
          </cell>
          <cell r="K23" t="str">
            <v>VALIDADO CON CAMBIOS</v>
          </cell>
        </row>
        <row r="24">
          <cell r="A24" t="str">
            <v>Ficha Tecinica</v>
          </cell>
          <cell r="K24" t="str">
            <v>Se Debe Ajustar</v>
          </cell>
          <cell r="L24" t="str">
            <v>falta ajustar forma en cuando a tamaños y tipo de letra , adicional anexar ponderacion y anexos de cumclusiones.</v>
          </cell>
        </row>
      </sheetData>
      <sheetData sheetId="2">
        <row r="1">
          <cell r="B1" t="str">
            <v>Total, Que Cumple</v>
          </cell>
        </row>
      </sheetData>
      <sheetData sheetId="3">
        <row r="27">
          <cell r="B27" t="str">
            <v>Organigrama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opLeftCell="A36" zoomScale="70" zoomScaleNormal="70" workbookViewId="0">
      <selection activeCell="H40" sqref="H40"/>
    </sheetView>
  </sheetViews>
  <sheetFormatPr baseColWidth="10" defaultRowHeight="15" x14ac:dyDescent="0.25"/>
  <sheetData>
    <row r="1" spans="1:20" ht="105" customHeight="1" thickBot="1" x14ac:dyDescent="0.3">
      <c r="A1" s="1" t="s">
        <v>0</v>
      </c>
      <c r="B1" s="2" t="s">
        <v>36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4" t="s">
        <v>15</v>
      </c>
      <c r="Q1" s="3" t="s">
        <v>16</v>
      </c>
      <c r="R1" s="3" t="s">
        <v>17</v>
      </c>
      <c r="S1" s="5" t="s">
        <v>18</v>
      </c>
      <c r="T1" s="5" t="s">
        <v>19</v>
      </c>
    </row>
    <row r="2" spans="1:20" ht="15.75" thickBot="1" x14ac:dyDescent="0.3">
      <c r="A2" s="6" t="s">
        <v>37</v>
      </c>
      <c r="B2" s="7" t="s">
        <v>38</v>
      </c>
      <c r="C2" s="26">
        <v>1</v>
      </c>
      <c r="D2" s="27">
        <v>1</v>
      </c>
      <c r="E2" s="27">
        <v>0.66666666666666663</v>
      </c>
      <c r="F2" s="27">
        <v>1</v>
      </c>
      <c r="G2" s="27">
        <v>0.66666666666666663</v>
      </c>
      <c r="H2" s="27">
        <v>1</v>
      </c>
      <c r="I2" s="27">
        <v>1</v>
      </c>
      <c r="J2" s="28">
        <v>1</v>
      </c>
      <c r="K2" s="27">
        <v>1</v>
      </c>
      <c r="L2" s="27">
        <v>1</v>
      </c>
      <c r="M2" s="26">
        <v>1</v>
      </c>
      <c r="N2" s="27">
        <v>0.66666666666666663</v>
      </c>
      <c r="O2" s="27">
        <v>1</v>
      </c>
      <c r="P2" s="27">
        <v>1</v>
      </c>
      <c r="Q2" s="27">
        <v>1</v>
      </c>
      <c r="R2" s="27">
        <v>0.66666666666666663</v>
      </c>
      <c r="S2" s="27">
        <v>1</v>
      </c>
      <c r="T2" s="10">
        <f>+AVERAGE(C2:S2)</f>
        <v>0.92156862745098023</v>
      </c>
    </row>
    <row r="3" spans="1:20" ht="26.25" thickBot="1" x14ac:dyDescent="0.3">
      <c r="A3" s="6" t="s">
        <v>39</v>
      </c>
      <c r="B3" s="7" t="s">
        <v>40</v>
      </c>
      <c r="C3" s="26">
        <v>1</v>
      </c>
      <c r="D3" s="27">
        <v>1</v>
      </c>
      <c r="E3" s="27">
        <v>1</v>
      </c>
      <c r="F3" s="27">
        <v>1</v>
      </c>
      <c r="G3" s="27">
        <v>1</v>
      </c>
      <c r="H3" s="27">
        <v>1</v>
      </c>
      <c r="I3" s="27">
        <v>0</v>
      </c>
      <c r="J3" s="28">
        <v>1</v>
      </c>
      <c r="K3" s="27">
        <v>1</v>
      </c>
      <c r="L3" s="27">
        <v>1</v>
      </c>
      <c r="M3" s="26">
        <v>1</v>
      </c>
      <c r="N3" s="27">
        <v>1</v>
      </c>
      <c r="O3" s="27">
        <v>1</v>
      </c>
      <c r="P3" s="27">
        <v>1</v>
      </c>
      <c r="Q3" s="27">
        <v>1</v>
      </c>
      <c r="R3" s="27">
        <v>0</v>
      </c>
      <c r="S3" s="27">
        <v>0</v>
      </c>
      <c r="T3" s="10">
        <f t="shared" ref="T3:T25" si="0">+AVERAGE(C3:S3)</f>
        <v>0.82352941176470584</v>
      </c>
    </row>
    <row r="4" spans="1:20" ht="102.75" thickBot="1" x14ac:dyDescent="0.3">
      <c r="A4" s="6" t="s">
        <v>41</v>
      </c>
      <c r="B4" s="7" t="s">
        <v>42</v>
      </c>
      <c r="C4" s="26">
        <v>1</v>
      </c>
      <c r="D4" s="27">
        <v>1</v>
      </c>
      <c r="E4" s="27">
        <v>1</v>
      </c>
      <c r="F4" s="27">
        <v>1</v>
      </c>
      <c r="G4" s="27">
        <v>1</v>
      </c>
      <c r="H4" s="27">
        <v>1</v>
      </c>
      <c r="I4" s="27">
        <v>0.5</v>
      </c>
      <c r="J4" s="28">
        <v>1</v>
      </c>
      <c r="K4" s="27">
        <v>0.75</v>
      </c>
      <c r="L4" s="27">
        <v>1</v>
      </c>
      <c r="M4" s="26">
        <v>1</v>
      </c>
      <c r="N4" s="27">
        <v>1</v>
      </c>
      <c r="O4" s="27">
        <v>1</v>
      </c>
      <c r="P4" s="27">
        <v>1</v>
      </c>
      <c r="Q4" s="27">
        <v>0.75</v>
      </c>
      <c r="R4" s="27">
        <v>1</v>
      </c>
      <c r="S4" s="27">
        <v>1</v>
      </c>
      <c r="T4" s="10">
        <f t="shared" si="0"/>
        <v>0.94117647058823528</v>
      </c>
    </row>
    <row r="5" spans="1:20" ht="39" thickBot="1" x14ac:dyDescent="0.3">
      <c r="A5" s="6" t="s">
        <v>43</v>
      </c>
      <c r="B5" s="7" t="s">
        <v>44</v>
      </c>
      <c r="C5" s="26">
        <v>1</v>
      </c>
      <c r="D5" s="27">
        <v>1</v>
      </c>
      <c r="E5" s="27">
        <v>1</v>
      </c>
      <c r="F5" s="27">
        <v>1</v>
      </c>
      <c r="G5" s="27">
        <v>1</v>
      </c>
      <c r="H5" s="27">
        <v>1</v>
      </c>
      <c r="I5" s="27">
        <v>1</v>
      </c>
      <c r="J5" s="28">
        <v>1</v>
      </c>
      <c r="K5" s="27">
        <v>1</v>
      </c>
      <c r="L5" s="27">
        <v>1</v>
      </c>
      <c r="M5" s="26">
        <v>1</v>
      </c>
      <c r="N5" s="27">
        <v>1</v>
      </c>
      <c r="O5" s="27">
        <v>1</v>
      </c>
      <c r="P5" s="27">
        <v>1</v>
      </c>
      <c r="Q5" s="27">
        <v>1</v>
      </c>
      <c r="R5" s="27">
        <v>0</v>
      </c>
      <c r="S5" s="27">
        <v>1</v>
      </c>
      <c r="T5" s="10">
        <f t="shared" si="0"/>
        <v>0.94117647058823528</v>
      </c>
    </row>
    <row r="6" spans="1:20" ht="51.75" thickBot="1" x14ac:dyDescent="0.3">
      <c r="A6" s="6" t="s">
        <v>45</v>
      </c>
      <c r="B6" s="7" t="s">
        <v>46</v>
      </c>
      <c r="C6" s="26">
        <v>1</v>
      </c>
      <c r="D6" s="27">
        <v>1</v>
      </c>
      <c r="E6" s="27">
        <v>1</v>
      </c>
      <c r="F6" s="27">
        <v>1</v>
      </c>
      <c r="G6" s="27">
        <v>1</v>
      </c>
      <c r="H6" s="27">
        <v>1</v>
      </c>
      <c r="I6" s="27">
        <v>1</v>
      </c>
      <c r="J6" s="28">
        <v>1</v>
      </c>
      <c r="K6" s="27">
        <v>0.66666666666666663</v>
      </c>
      <c r="L6" s="27">
        <v>1</v>
      </c>
      <c r="M6" s="26">
        <v>1</v>
      </c>
      <c r="N6" s="27">
        <v>0.66666666666666663</v>
      </c>
      <c r="O6" s="27">
        <v>0.33333333333333331</v>
      </c>
      <c r="P6" s="27">
        <v>1</v>
      </c>
      <c r="Q6" s="27">
        <v>1</v>
      </c>
      <c r="R6" s="27">
        <v>0</v>
      </c>
      <c r="S6" s="27">
        <v>1</v>
      </c>
      <c r="T6" s="10">
        <f t="shared" si="0"/>
        <v>0.86274509803921562</v>
      </c>
    </row>
    <row r="7" spans="1:20" ht="26.25" thickBot="1" x14ac:dyDescent="0.3">
      <c r="A7" s="6" t="s">
        <v>47</v>
      </c>
      <c r="B7" s="7" t="s">
        <v>48</v>
      </c>
      <c r="C7" s="26">
        <v>1</v>
      </c>
      <c r="D7" s="27">
        <v>1</v>
      </c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8">
        <v>1</v>
      </c>
      <c r="K7" s="27">
        <v>1</v>
      </c>
      <c r="L7" s="27">
        <v>1</v>
      </c>
      <c r="M7" s="26">
        <v>1</v>
      </c>
      <c r="N7" s="27">
        <v>0</v>
      </c>
      <c r="O7" s="27">
        <v>0</v>
      </c>
      <c r="P7" s="27">
        <v>1</v>
      </c>
      <c r="Q7" s="27">
        <v>1</v>
      </c>
      <c r="R7" s="27">
        <v>0</v>
      </c>
      <c r="S7" s="27">
        <v>1</v>
      </c>
      <c r="T7" s="10">
        <f t="shared" si="0"/>
        <v>0.82352941176470584</v>
      </c>
    </row>
    <row r="8" spans="1:20" ht="39" thickBot="1" x14ac:dyDescent="0.3">
      <c r="A8" s="6" t="s">
        <v>49</v>
      </c>
      <c r="B8" s="7" t="s">
        <v>50</v>
      </c>
      <c r="C8" s="26">
        <v>1</v>
      </c>
      <c r="D8" s="27">
        <v>1</v>
      </c>
      <c r="E8" s="27">
        <v>1</v>
      </c>
      <c r="F8" s="27">
        <v>1</v>
      </c>
      <c r="G8" s="27">
        <v>0.8571428571428571</v>
      </c>
      <c r="H8" s="27">
        <v>1</v>
      </c>
      <c r="I8" s="27">
        <v>0.14285714285714285</v>
      </c>
      <c r="J8" s="28">
        <v>1</v>
      </c>
      <c r="K8" s="27">
        <v>0.8571428571428571</v>
      </c>
      <c r="L8" s="27">
        <v>1</v>
      </c>
      <c r="M8" s="26">
        <v>1</v>
      </c>
      <c r="N8" s="27">
        <v>0.14285714285714285</v>
      </c>
      <c r="O8" s="27">
        <v>0</v>
      </c>
      <c r="P8" s="27">
        <v>1</v>
      </c>
      <c r="Q8" s="27">
        <v>1</v>
      </c>
      <c r="R8" s="27">
        <v>0</v>
      </c>
      <c r="S8" s="27">
        <v>0</v>
      </c>
      <c r="T8" s="10">
        <f t="shared" si="0"/>
        <v>0.70588235294117652</v>
      </c>
    </row>
    <row r="9" spans="1:20" ht="51.75" thickBot="1" x14ac:dyDescent="0.3">
      <c r="A9" s="6" t="s">
        <v>51</v>
      </c>
      <c r="B9" s="7" t="s">
        <v>52</v>
      </c>
      <c r="C9" s="26">
        <v>1</v>
      </c>
      <c r="D9" s="27">
        <v>0.5</v>
      </c>
      <c r="E9" s="27">
        <v>1</v>
      </c>
      <c r="F9" s="27">
        <v>0.5</v>
      </c>
      <c r="G9" s="27">
        <v>1</v>
      </c>
      <c r="H9" s="27">
        <v>0.5</v>
      </c>
      <c r="I9" s="27">
        <v>0</v>
      </c>
      <c r="J9" s="28">
        <v>0.5</v>
      </c>
      <c r="K9" s="27">
        <v>0.5</v>
      </c>
      <c r="L9" s="27">
        <v>0.5</v>
      </c>
      <c r="M9" s="26">
        <v>0.5</v>
      </c>
      <c r="N9" s="27">
        <v>0.5</v>
      </c>
      <c r="O9" s="27">
        <v>0.5</v>
      </c>
      <c r="P9" s="27">
        <v>0.5</v>
      </c>
      <c r="Q9" s="27">
        <v>0.5</v>
      </c>
      <c r="R9" s="27">
        <v>0</v>
      </c>
      <c r="S9" s="27">
        <v>0.5</v>
      </c>
      <c r="T9" s="10">
        <f t="shared" si="0"/>
        <v>0.52941176470588236</v>
      </c>
    </row>
    <row r="10" spans="1:20" ht="77.25" thickBot="1" x14ac:dyDescent="0.3">
      <c r="A10" s="6" t="s">
        <v>53</v>
      </c>
      <c r="B10" s="7" t="s">
        <v>54</v>
      </c>
      <c r="C10" s="26">
        <v>1</v>
      </c>
      <c r="D10" s="27">
        <v>0.91666666666666663</v>
      </c>
      <c r="E10" s="27">
        <v>0.66666666666666663</v>
      </c>
      <c r="F10" s="27">
        <v>0.66666666666666663</v>
      </c>
      <c r="G10" s="27">
        <v>0.33333333333333331</v>
      </c>
      <c r="H10" s="27">
        <v>0.5</v>
      </c>
      <c r="I10" s="27">
        <v>0.41666666666666669</v>
      </c>
      <c r="J10" s="28">
        <v>0.83333333333333337</v>
      </c>
      <c r="K10" s="27">
        <v>0.66666666666666663</v>
      </c>
      <c r="L10" s="27">
        <v>0.75</v>
      </c>
      <c r="M10" s="26">
        <v>1</v>
      </c>
      <c r="N10" s="27">
        <v>0</v>
      </c>
      <c r="O10" s="27">
        <v>0.58333333333333337</v>
      </c>
      <c r="P10" s="27">
        <v>0.41666666666666669</v>
      </c>
      <c r="Q10" s="27">
        <v>0.33333333333333331</v>
      </c>
      <c r="R10" s="27">
        <v>0</v>
      </c>
      <c r="S10" s="27">
        <v>0.75</v>
      </c>
      <c r="T10" s="10">
        <f t="shared" si="0"/>
        <v>0.57843137254901966</v>
      </c>
    </row>
    <row r="11" spans="1:20" ht="39" thickBot="1" x14ac:dyDescent="0.3">
      <c r="A11" s="6" t="s">
        <v>55</v>
      </c>
      <c r="B11" s="7" t="s">
        <v>56</v>
      </c>
      <c r="C11" s="26">
        <v>1</v>
      </c>
      <c r="D11" s="27">
        <v>1</v>
      </c>
      <c r="E11" s="27">
        <v>1</v>
      </c>
      <c r="F11" s="27">
        <v>0.6</v>
      </c>
      <c r="G11" s="27">
        <v>0.53333333333333333</v>
      </c>
      <c r="H11" s="27">
        <v>1</v>
      </c>
      <c r="I11" s="27">
        <v>1</v>
      </c>
      <c r="J11" s="28">
        <v>1</v>
      </c>
      <c r="K11" s="27">
        <v>1</v>
      </c>
      <c r="L11" s="27">
        <v>1</v>
      </c>
      <c r="M11" s="26">
        <v>0.6</v>
      </c>
      <c r="N11" s="27">
        <v>0.4</v>
      </c>
      <c r="O11" s="27">
        <v>1</v>
      </c>
      <c r="P11" s="27">
        <v>1</v>
      </c>
      <c r="Q11" s="27">
        <v>1</v>
      </c>
      <c r="R11" s="27">
        <v>1</v>
      </c>
      <c r="S11" s="27">
        <v>1</v>
      </c>
      <c r="T11" s="10">
        <f t="shared" si="0"/>
        <v>0.8901960784313725</v>
      </c>
    </row>
    <row r="12" spans="1:20" ht="26.25" thickBot="1" x14ac:dyDescent="0.3">
      <c r="A12" s="6" t="s">
        <v>57</v>
      </c>
      <c r="B12" s="7" t="s">
        <v>58</v>
      </c>
      <c r="C12" s="26">
        <v>1</v>
      </c>
      <c r="D12" s="27">
        <v>1</v>
      </c>
      <c r="E12" s="27">
        <v>1</v>
      </c>
      <c r="F12" s="27">
        <v>1</v>
      </c>
      <c r="G12" s="27">
        <v>1</v>
      </c>
      <c r="H12" s="27">
        <v>1</v>
      </c>
      <c r="I12" s="27">
        <v>1</v>
      </c>
      <c r="J12" s="28">
        <v>1</v>
      </c>
      <c r="K12" s="27">
        <v>1</v>
      </c>
      <c r="L12" s="27">
        <v>1</v>
      </c>
      <c r="M12" s="26">
        <v>0</v>
      </c>
      <c r="N12" s="27">
        <v>1</v>
      </c>
      <c r="O12" s="27">
        <v>1</v>
      </c>
      <c r="P12" s="27">
        <v>1</v>
      </c>
      <c r="Q12" s="27">
        <v>1</v>
      </c>
      <c r="R12" s="27">
        <v>1</v>
      </c>
      <c r="S12" s="27">
        <v>0</v>
      </c>
      <c r="T12" s="10">
        <f t="shared" si="0"/>
        <v>0.88235294117647056</v>
      </c>
    </row>
    <row r="13" spans="1:20" ht="39" thickBot="1" x14ac:dyDescent="0.3">
      <c r="A13" s="6" t="s">
        <v>59</v>
      </c>
      <c r="B13" s="7" t="s">
        <v>60</v>
      </c>
      <c r="C13" s="26">
        <v>1</v>
      </c>
      <c r="D13" s="27">
        <v>1</v>
      </c>
      <c r="E13" s="27">
        <v>0.75</v>
      </c>
      <c r="F13" s="27">
        <v>1</v>
      </c>
      <c r="G13" s="27">
        <v>1</v>
      </c>
      <c r="H13" s="27">
        <v>0.875</v>
      </c>
      <c r="I13" s="27">
        <v>0.875</v>
      </c>
      <c r="J13" s="28">
        <v>0.625</v>
      </c>
      <c r="K13" s="27">
        <v>0.375</v>
      </c>
      <c r="L13" s="27">
        <v>0.75</v>
      </c>
      <c r="M13" s="26">
        <v>1</v>
      </c>
      <c r="N13" s="27">
        <v>0.75</v>
      </c>
      <c r="O13" s="27">
        <v>1</v>
      </c>
      <c r="P13" s="27">
        <v>0.7142857142857143</v>
      </c>
      <c r="Q13" s="27">
        <v>0.75</v>
      </c>
      <c r="R13" s="27">
        <v>1</v>
      </c>
      <c r="S13" s="27">
        <v>0.8571428571428571</v>
      </c>
      <c r="T13" s="10">
        <f t="shared" si="0"/>
        <v>0.84243697478991597</v>
      </c>
    </row>
    <row r="14" spans="1:20" ht="77.25" thickBot="1" x14ac:dyDescent="0.3">
      <c r="A14" s="6" t="s">
        <v>61</v>
      </c>
      <c r="B14" s="7" t="s">
        <v>62</v>
      </c>
      <c r="C14" s="26">
        <v>1</v>
      </c>
      <c r="D14" s="27">
        <v>1</v>
      </c>
      <c r="E14" s="27">
        <v>1</v>
      </c>
      <c r="F14" s="27">
        <v>1</v>
      </c>
      <c r="G14" s="27">
        <v>1</v>
      </c>
      <c r="H14" s="27">
        <v>1</v>
      </c>
      <c r="I14" s="27">
        <v>1</v>
      </c>
      <c r="J14" s="28">
        <v>1</v>
      </c>
      <c r="K14" s="27">
        <v>0</v>
      </c>
      <c r="L14" s="27">
        <v>1</v>
      </c>
      <c r="M14" s="26">
        <v>1</v>
      </c>
      <c r="N14" s="27">
        <v>1</v>
      </c>
      <c r="O14" s="27">
        <v>1</v>
      </c>
      <c r="P14" s="27">
        <v>0</v>
      </c>
      <c r="Q14" s="27">
        <v>1</v>
      </c>
      <c r="R14" s="27">
        <v>0</v>
      </c>
      <c r="S14" s="27">
        <v>0</v>
      </c>
      <c r="T14" s="10">
        <f t="shared" si="0"/>
        <v>0.76470588235294112</v>
      </c>
    </row>
    <row r="15" spans="1:20" ht="51.75" thickBot="1" x14ac:dyDescent="0.3">
      <c r="A15" s="6" t="s">
        <v>63</v>
      </c>
      <c r="B15" s="7" t="s">
        <v>64</v>
      </c>
      <c r="C15" s="26">
        <v>1</v>
      </c>
      <c r="D15" s="27">
        <v>1</v>
      </c>
      <c r="E15" s="27">
        <v>1</v>
      </c>
      <c r="F15" s="27">
        <v>1</v>
      </c>
      <c r="G15" s="27">
        <v>1</v>
      </c>
      <c r="H15" s="27">
        <v>1</v>
      </c>
      <c r="I15" s="27">
        <v>0</v>
      </c>
      <c r="J15" s="28">
        <v>0.4</v>
      </c>
      <c r="K15" s="27">
        <v>0.4</v>
      </c>
      <c r="L15" s="27">
        <v>0.5</v>
      </c>
      <c r="M15" s="26">
        <v>1</v>
      </c>
      <c r="N15" s="27">
        <v>0.4</v>
      </c>
      <c r="O15" s="27">
        <v>1</v>
      </c>
      <c r="P15" s="27">
        <v>0.75</v>
      </c>
      <c r="Q15" s="27">
        <v>0.2</v>
      </c>
      <c r="R15" s="27">
        <v>0.6</v>
      </c>
      <c r="S15" s="27">
        <v>0.25</v>
      </c>
      <c r="T15" s="10">
        <f t="shared" si="0"/>
        <v>0.67647058823529416</v>
      </c>
    </row>
    <row r="16" spans="1:20" ht="51.75" thickBot="1" x14ac:dyDescent="0.3">
      <c r="A16" s="6" t="s">
        <v>65</v>
      </c>
      <c r="B16" s="7" t="s">
        <v>66</v>
      </c>
      <c r="C16" s="26">
        <v>1</v>
      </c>
      <c r="D16" s="27">
        <v>1</v>
      </c>
      <c r="E16" s="27">
        <v>1</v>
      </c>
      <c r="F16" s="27">
        <v>0</v>
      </c>
      <c r="G16" s="27">
        <v>1</v>
      </c>
      <c r="H16" s="27">
        <v>0</v>
      </c>
      <c r="I16" s="27">
        <v>1</v>
      </c>
      <c r="J16" s="28">
        <v>0</v>
      </c>
      <c r="K16" s="27">
        <v>0</v>
      </c>
      <c r="L16" s="27">
        <v>1</v>
      </c>
      <c r="M16" s="26">
        <v>1</v>
      </c>
      <c r="N16" s="27">
        <v>1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10">
        <f t="shared" si="0"/>
        <v>0.47058823529411764</v>
      </c>
    </row>
    <row r="17" spans="1:20" ht="51.75" thickBot="1" x14ac:dyDescent="0.3">
      <c r="A17" s="6" t="s">
        <v>67</v>
      </c>
      <c r="B17" s="7" t="s">
        <v>68</v>
      </c>
      <c r="C17" s="26">
        <v>1</v>
      </c>
      <c r="D17" s="27">
        <v>1</v>
      </c>
      <c r="E17" s="27">
        <v>1</v>
      </c>
      <c r="F17" s="27">
        <v>1</v>
      </c>
      <c r="G17" s="27">
        <v>1</v>
      </c>
      <c r="H17" s="27">
        <v>0</v>
      </c>
      <c r="I17" s="27">
        <v>1</v>
      </c>
      <c r="J17" s="28">
        <v>0</v>
      </c>
      <c r="K17" s="27">
        <v>0</v>
      </c>
      <c r="L17" s="27">
        <v>0</v>
      </c>
      <c r="M17" s="26">
        <v>0</v>
      </c>
      <c r="N17" s="27">
        <v>1</v>
      </c>
      <c r="O17" s="27">
        <v>1</v>
      </c>
      <c r="P17" s="27">
        <v>0</v>
      </c>
      <c r="Q17" s="27">
        <v>0</v>
      </c>
      <c r="R17" s="27">
        <v>0</v>
      </c>
      <c r="S17" s="27">
        <v>0</v>
      </c>
      <c r="T17" s="10">
        <f t="shared" si="0"/>
        <v>0.47058823529411764</v>
      </c>
    </row>
    <row r="18" spans="1:20" ht="26.25" thickBot="1" x14ac:dyDescent="0.3">
      <c r="A18" s="6" t="s">
        <v>69</v>
      </c>
      <c r="B18" s="7" t="s">
        <v>28</v>
      </c>
      <c r="C18" s="26">
        <v>1</v>
      </c>
      <c r="D18" s="27">
        <v>0.8</v>
      </c>
      <c r="E18" s="27">
        <v>1</v>
      </c>
      <c r="F18" s="27">
        <v>1</v>
      </c>
      <c r="G18" s="27">
        <v>0.6</v>
      </c>
      <c r="H18" s="27">
        <v>0.6</v>
      </c>
      <c r="I18" s="27">
        <v>1</v>
      </c>
      <c r="J18" s="28">
        <v>0.2</v>
      </c>
      <c r="K18" s="27">
        <v>0.4</v>
      </c>
      <c r="L18" s="27">
        <v>0.4</v>
      </c>
      <c r="M18" s="26">
        <v>0</v>
      </c>
      <c r="N18" s="27">
        <v>1</v>
      </c>
      <c r="O18" s="27">
        <v>1</v>
      </c>
      <c r="P18" s="27">
        <v>0</v>
      </c>
      <c r="Q18" s="27">
        <v>0</v>
      </c>
      <c r="R18" s="27">
        <v>0</v>
      </c>
      <c r="S18" s="27">
        <v>0</v>
      </c>
      <c r="T18" s="10">
        <f t="shared" si="0"/>
        <v>0.52941176470588236</v>
      </c>
    </row>
    <row r="19" spans="1:20" ht="39" thickBot="1" x14ac:dyDescent="0.3">
      <c r="A19" s="6" t="s">
        <v>70</v>
      </c>
      <c r="B19" s="7" t="s">
        <v>71</v>
      </c>
      <c r="C19" s="26">
        <v>1</v>
      </c>
      <c r="D19" s="27">
        <v>1</v>
      </c>
      <c r="E19" s="27">
        <v>1</v>
      </c>
      <c r="F19" s="27">
        <v>1</v>
      </c>
      <c r="G19" s="27">
        <v>1</v>
      </c>
      <c r="H19" s="27">
        <v>1</v>
      </c>
      <c r="I19" s="27">
        <v>1</v>
      </c>
      <c r="J19" s="28">
        <v>1</v>
      </c>
      <c r="K19" s="27">
        <v>0</v>
      </c>
      <c r="L19" s="27">
        <v>1</v>
      </c>
      <c r="M19" s="26">
        <v>1</v>
      </c>
      <c r="N19" s="27">
        <v>0</v>
      </c>
      <c r="O19" s="27">
        <v>0</v>
      </c>
      <c r="P19" s="27">
        <v>1</v>
      </c>
      <c r="Q19" s="27">
        <v>1</v>
      </c>
      <c r="R19" s="27">
        <v>0</v>
      </c>
      <c r="S19" s="27">
        <v>0</v>
      </c>
      <c r="T19" s="10">
        <f t="shared" si="0"/>
        <v>0.70588235294117652</v>
      </c>
    </row>
    <row r="20" spans="1:20" ht="90" thickBot="1" x14ac:dyDescent="0.3">
      <c r="A20" s="6" t="s">
        <v>72</v>
      </c>
      <c r="B20" s="7" t="s">
        <v>73</v>
      </c>
      <c r="C20" s="26">
        <v>1</v>
      </c>
      <c r="D20" s="27">
        <v>1</v>
      </c>
      <c r="E20" s="27">
        <v>0</v>
      </c>
      <c r="F20" s="27">
        <v>1</v>
      </c>
      <c r="G20" s="27">
        <v>1</v>
      </c>
      <c r="H20" s="27">
        <v>1</v>
      </c>
      <c r="I20" s="27">
        <v>1</v>
      </c>
      <c r="J20" s="28">
        <v>1</v>
      </c>
      <c r="K20" s="27">
        <v>1</v>
      </c>
      <c r="L20" s="27">
        <v>0.66666666666666663</v>
      </c>
      <c r="M20" s="26">
        <v>1</v>
      </c>
      <c r="N20" s="27">
        <v>0.33333333333333331</v>
      </c>
      <c r="O20" s="27">
        <v>1</v>
      </c>
      <c r="P20" s="27">
        <v>0.33333333333333331</v>
      </c>
      <c r="Q20" s="27">
        <v>0</v>
      </c>
      <c r="R20" s="27">
        <v>1</v>
      </c>
      <c r="S20" s="27">
        <v>0</v>
      </c>
      <c r="T20" s="10">
        <f t="shared" si="0"/>
        <v>0.72549019607843146</v>
      </c>
    </row>
    <row r="21" spans="1:20" ht="115.5" thickBot="1" x14ac:dyDescent="0.3">
      <c r="A21" s="6" t="s">
        <v>74</v>
      </c>
      <c r="B21" s="7" t="s">
        <v>75</v>
      </c>
      <c r="C21" s="26">
        <v>1</v>
      </c>
      <c r="D21" s="27">
        <v>1</v>
      </c>
      <c r="E21" s="27">
        <v>1</v>
      </c>
      <c r="F21" s="27">
        <v>1</v>
      </c>
      <c r="G21" s="27">
        <v>1</v>
      </c>
      <c r="H21" s="27">
        <v>1</v>
      </c>
      <c r="I21" s="27">
        <v>0</v>
      </c>
      <c r="J21" s="28">
        <v>1</v>
      </c>
      <c r="K21" s="27">
        <v>1</v>
      </c>
      <c r="L21" s="27">
        <v>1</v>
      </c>
      <c r="M21" s="26">
        <v>1</v>
      </c>
      <c r="N21" s="27">
        <v>0</v>
      </c>
      <c r="O21" s="27">
        <v>1</v>
      </c>
      <c r="P21" s="27">
        <v>0</v>
      </c>
      <c r="Q21" s="27">
        <v>1</v>
      </c>
      <c r="R21" s="27">
        <v>1</v>
      </c>
      <c r="S21" s="27">
        <v>1</v>
      </c>
      <c r="T21" s="10">
        <f t="shared" si="0"/>
        <v>0.82352941176470584</v>
      </c>
    </row>
    <row r="22" spans="1:20" ht="51.75" thickBot="1" x14ac:dyDescent="0.3">
      <c r="A22" s="6" t="s">
        <v>76</v>
      </c>
      <c r="B22" s="7" t="s">
        <v>77</v>
      </c>
      <c r="C22" s="26">
        <v>1</v>
      </c>
      <c r="D22" s="27">
        <v>1</v>
      </c>
      <c r="E22" s="27">
        <v>1</v>
      </c>
      <c r="F22" s="27">
        <v>1</v>
      </c>
      <c r="G22" s="27">
        <v>1</v>
      </c>
      <c r="H22" s="27">
        <v>1</v>
      </c>
      <c r="I22" s="27">
        <v>0.8</v>
      </c>
      <c r="J22" s="28">
        <v>0.8</v>
      </c>
      <c r="K22" s="27">
        <v>1</v>
      </c>
      <c r="L22" s="27">
        <v>1</v>
      </c>
      <c r="M22" s="26">
        <v>1</v>
      </c>
      <c r="N22" s="27">
        <v>1</v>
      </c>
      <c r="O22" s="27">
        <v>0.8</v>
      </c>
      <c r="P22" s="27">
        <v>1</v>
      </c>
      <c r="Q22" s="27">
        <v>1</v>
      </c>
      <c r="R22" s="27">
        <v>1</v>
      </c>
      <c r="S22" s="27">
        <v>0.8</v>
      </c>
      <c r="T22" s="10">
        <f t="shared" si="0"/>
        <v>0.95294117647058818</v>
      </c>
    </row>
    <row r="23" spans="1:20" ht="39" thickBot="1" x14ac:dyDescent="0.3">
      <c r="A23" s="6" t="s">
        <v>78</v>
      </c>
      <c r="B23" s="7" t="s">
        <v>79</v>
      </c>
      <c r="C23" s="26">
        <v>1</v>
      </c>
      <c r="D23" s="27">
        <v>1</v>
      </c>
      <c r="E23" s="27">
        <v>1</v>
      </c>
      <c r="F23" s="27">
        <v>1</v>
      </c>
      <c r="G23" s="27">
        <v>0</v>
      </c>
      <c r="H23" s="27">
        <v>0</v>
      </c>
      <c r="I23" s="27">
        <v>0</v>
      </c>
      <c r="J23" s="28">
        <v>0</v>
      </c>
      <c r="K23" s="27">
        <v>0</v>
      </c>
      <c r="L23" s="27">
        <v>0</v>
      </c>
      <c r="M23" s="26">
        <v>0</v>
      </c>
      <c r="N23" s="27">
        <v>0</v>
      </c>
      <c r="O23" s="27">
        <v>0.88888888888888884</v>
      </c>
      <c r="P23" s="27">
        <v>0</v>
      </c>
      <c r="Q23" s="27">
        <v>0</v>
      </c>
      <c r="R23" s="27">
        <v>0</v>
      </c>
      <c r="S23" s="27">
        <v>0</v>
      </c>
      <c r="T23" s="10">
        <f t="shared" si="0"/>
        <v>0.28758169934640526</v>
      </c>
    </row>
    <row r="24" spans="1:20" ht="26.25" thickBot="1" x14ac:dyDescent="0.3">
      <c r="A24" s="6" t="s">
        <v>80</v>
      </c>
      <c r="B24" s="7" t="s">
        <v>81</v>
      </c>
      <c r="C24" s="26">
        <v>1</v>
      </c>
      <c r="D24" s="27">
        <v>1</v>
      </c>
      <c r="E24" s="27">
        <v>1</v>
      </c>
      <c r="F24" s="27">
        <v>1</v>
      </c>
      <c r="G24" s="27">
        <v>0.5</v>
      </c>
      <c r="H24" s="27">
        <v>0</v>
      </c>
      <c r="I24" s="27">
        <v>0</v>
      </c>
      <c r="J24" s="28">
        <v>0</v>
      </c>
      <c r="K24" s="27">
        <v>1</v>
      </c>
      <c r="L24" s="27">
        <v>0</v>
      </c>
      <c r="M24" s="26">
        <v>0</v>
      </c>
      <c r="N24" s="27">
        <v>1</v>
      </c>
      <c r="O24" s="27">
        <v>1</v>
      </c>
      <c r="P24" s="27">
        <v>0.5</v>
      </c>
      <c r="Q24" s="27">
        <v>1</v>
      </c>
      <c r="R24" s="27">
        <v>1</v>
      </c>
      <c r="S24" s="27">
        <v>0</v>
      </c>
      <c r="T24" s="10">
        <f t="shared" si="0"/>
        <v>0.58823529411764708</v>
      </c>
    </row>
    <row r="25" spans="1:20" ht="15.75" thickBot="1" x14ac:dyDescent="0.3">
      <c r="A25" s="29"/>
      <c r="B25" s="30" t="s">
        <v>82</v>
      </c>
      <c r="C25" s="31">
        <v>1</v>
      </c>
      <c r="D25" s="27">
        <v>0.96594202898550718</v>
      </c>
      <c r="E25" s="27">
        <v>0.9</v>
      </c>
      <c r="F25" s="27">
        <v>0.90289855072463765</v>
      </c>
      <c r="G25" s="27">
        <v>0.84741200828157337</v>
      </c>
      <c r="H25" s="27">
        <v>0.75978260869565228</v>
      </c>
      <c r="I25" s="27">
        <v>0.6406314699792961</v>
      </c>
      <c r="J25" s="32">
        <v>0.71123188405797111</v>
      </c>
      <c r="K25" s="27">
        <v>0.6354554865424431</v>
      </c>
      <c r="L25" s="27">
        <v>0.76376811594202898</v>
      </c>
      <c r="M25" s="31">
        <v>0.74</v>
      </c>
      <c r="N25" s="27">
        <v>0.60258799171842659</v>
      </c>
      <c r="O25" s="27">
        <v>0.74371980676328497</v>
      </c>
      <c r="P25" s="27">
        <v>0.61801242236024845</v>
      </c>
      <c r="Q25" s="27">
        <v>0.67536231884057962</v>
      </c>
      <c r="R25" s="27">
        <v>0.40289855072463765</v>
      </c>
      <c r="S25" s="27">
        <v>0.4416149068322982</v>
      </c>
      <c r="T25" s="10">
        <f t="shared" si="0"/>
        <v>0.72654812649697553</v>
      </c>
    </row>
    <row r="27" spans="1:20" ht="15.75" thickBot="1" x14ac:dyDescent="0.3">
      <c r="B27" s="7" t="s">
        <v>38</v>
      </c>
      <c r="C27" s="10">
        <f>+T2</f>
        <v>0.92156862745098023</v>
      </c>
    </row>
    <row r="28" spans="1:20" ht="26.25" thickBot="1" x14ac:dyDescent="0.3">
      <c r="B28" s="7" t="s">
        <v>40</v>
      </c>
      <c r="C28" s="10">
        <f t="shared" ref="C28:C49" si="1">+T3</f>
        <v>0.82352941176470584</v>
      </c>
    </row>
    <row r="29" spans="1:20" ht="102.75" thickBot="1" x14ac:dyDescent="0.3">
      <c r="B29" s="7" t="s">
        <v>42</v>
      </c>
      <c r="C29" s="10">
        <f t="shared" si="1"/>
        <v>0.94117647058823528</v>
      </c>
    </row>
    <row r="30" spans="1:20" ht="39" thickBot="1" x14ac:dyDescent="0.3">
      <c r="B30" s="7" t="s">
        <v>44</v>
      </c>
      <c r="C30" s="10">
        <f t="shared" si="1"/>
        <v>0.94117647058823528</v>
      </c>
    </row>
    <row r="31" spans="1:20" ht="51.75" thickBot="1" x14ac:dyDescent="0.3">
      <c r="B31" s="7" t="s">
        <v>46</v>
      </c>
      <c r="C31" s="10">
        <f t="shared" si="1"/>
        <v>0.86274509803921562</v>
      </c>
    </row>
    <row r="32" spans="1:20" ht="26.25" thickBot="1" x14ac:dyDescent="0.3">
      <c r="B32" s="7" t="s">
        <v>48</v>
      </c>
      <c r="C32" s="10">
        <f t="shared" si="1"/>
        <v>0.82352941176470584</v>
      </c>
    </row>
    <row r="33" spans="2:3" ht="39" thickBot="1" x14ac:dyDescent="0.3">
      <c r="B33" s="7" t="s">
        <v>50</v>
      </c>
      <c r="C33" s="10">
        <f t="shared" si="1"/>
        <v>0.70588235294117652</v>
      </c>
    </row>
    <row r="34" spans="2:3" ht="51.75" thickBot="1" x14ac:dyDescent="0.3">
      <c r="B34" s="7" t="s">
        <v>52</v>
      </c>
      <c r="C34" s="10">
        <f t="shared" si="1"/>
        <v>0.52941176470588236</v>
      </c>
    </row>
    <row r="35" spans="2:3" ht="77.25" thickBot="1" x14ac:dyDescent="0.3">
      <c r="B35" s="7" t="s">
        <v>54</v>
      </c>
      <c r="C35" s="10">
        <f t="shared" si="1"/>
        <v>0.57843137254901966</v>
      </c>
    </row>
    <row r="36" spans="2:3" ht="39" thickBot="1" x14ac:dyDescent="0.3">
      <c r="B36" s="7" t="s">
        <v>56</v>
      </c>
      <c r="C36" s="10">
        <f t="shared" si="1"/>
        <v>0.8901960784313725</v>
      </c>
    </row>
    <row r="37" spans="2:3" ht="26.25" thickBot="1" x14ac:dyDescent="0.3">
      <c r="B37" s="7" t="s">
        <v>58</v>
      </c>
      <c r="C37" s="10">
        <f t="shared" si="1"/>
        <v>0.88235294117647056</v>
      </c>
    </row>
    <row r="38" spans="2:3" ht="39" thickBot="1" x14ac:dyDescent="0.3">
      <c r="B38" s="7" t="s">
        <v>60</v>
      </c>
      <c r="C38" s="10">
        <f t="shared" si="1"/>
        <v>0.84243697478991597</v>
      </c>
    </row>
    <row r="39" spans="2:3" ht="77.25" thickBot="1" x14ac:dyDescent="0.3">
      <c r="B39" s="7" t="s">
        <v>62</v>
      </c>
      <c r="C39" s="10">
        <f t="shared" si="1"/>
        <v>0.76470588235294112</v>
      </c>
    </row>
    <row r="40" spans="2:3" ht="51.75" thickBot="1" x14ac:dyDescent="0.3">
      <c r="B40" s="7" t="s">
        <v>64</v>
      </c>
      <c r="C40" s="10">
        <f t="shared" si="1"/>
        <v>0.67647058823529416</v>
      </c>
    </row>
    <row r="41" spans="2:3" ht="51.75" thickBot="1" x14ac:dyDescent="0.3">
      <c r="B41" s="7" t="s">
        <v>66</v>
      </c>
      <c r="C41" s="10">
        <f t="shared" si="1"/>
        <v>0.47058823529411764</v>
      </c>
    </row>
    <row r="42" spans="2:3" ht="51.75" thickBot="1" x14ac:dyDescent="0.3">
      <c r="B42" s="7" t="s">
        <v>68</v>
      </c>
      <c r="C42" s="10">
        <f t="shared" si="1"/>
        <v>0.47058823529411764</v>
      </c>
    </row>
    <row r="43" spans="2:3" ht="26.25" thickBot="1" x14ac:dyDescent="0.3">
      <c r="B43" s="7" t="s">
        <v>28</v>
      </c>
      <c r="C43" s="10">
        <f t="shared" si="1"/>
        <v>0.52941176470588236</v>
      </c>
    </row>
    <row r="44" spans="2:3" ht="39" thickBot="1" x14ac:dyDescent="0.3">
      <c r="B44" s="7" t="s">
        <v>71</v>
      </c>
      <c r="C44" s="10">
        <f t="shared" si="1"/>
        <v>0.70588235294117652</v>
      </c>
    </row>
    <row r="45" spans="2:3" ht="90" thickBot="1" x14ac:dyDescent="0.3">
      <c r="B45" s="7" t="s">
        <v>73</v>
      </c>
      <c r="C45" s="10">
        <f t="shared" si="1"/>
        <v>0.72549019607843146</v>
      </c>
    </row>
    <row r="46" spans="2:3" ht="115.5" thickBot="1" x14ac:dyDescent="0.3">
      <c r="B46" s="7" t="s">
        <v>75</v>
      </c>
      <c r="C46" s="10">
        <f t="shared" si="1"/>
        <v>0.82352941176470584</v>
      </c>
    </row>
    <row r="47" spans="2:3" ht="51.75" thickBot="1" x14ac:dyDescent="0.3">
      <c r="B47" s="7" t="s">
        <v>77</v>
      </c>
      <c r="C47" s="10">
        <f t="shared" si="1"/>
        <v>0.95294117647058818</v>
      </c>
    </row>
    <row r="48" spans="2:3" ht="39" thickBot="1" x14ac:dyDescent="0.3">
      <c r="B48" s="7" t="s">
        <v>79</v>
      </c>
      <c r="C48" s="10">
        <f t="shared" si="1"/>
        <v>0.28758169934640526</v>
      </c>
    </row>
    <row r="49" spans="2:3" ht="26.25" thickBot="1" x14ac:dyDescent="0.3">
      <c r="B49" s="7" t="s">
        <v>81</v>
      </c>
      <c r="C49" s="10">
        <f t="shared" si="1"/>
        <v>0.58823529411764708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1"/>
  <sheetViews>
    <sheetView tabSelected="1" topLeftCell="A3" workbookViewId="0">
      <selection activeCell="J49" sqref="J49"/>
    </sheetView>
  </sheetViews>
  <sheetFormatPr baseColWidth="10" defaultRowHeight="15" x14ac:dyDescent="0.25"/>
  <cols>
    <col min="1" max="1" width="52" customWidth="1"/>
  </cols>
  <sheetData>
    <row r="1" spans="1:2" ht="28.5" x14ac:dyDescent="0.25">
      <c r="A1" t="s">
        <v>30</v>
      </c>
      <c r="B1" s="14" t="s">
        <v>31</v>
      </c>
    </row>
    <row r="2" spans="1:2" ht="15.75" x14ac:dyDescent="0.25">
      <c r="A2" s="15" t="s">
        <v>2</v>
      </c>
      <c r="B2" s="16">
        <f>+VLOOKUP(A2,[1]seguimiento!$A$2:$M$24,MATCH(graficos!$B$1,[1]seguimiento!$A$2:$M$2,0),FALSE)</f>
        <v>0.97</v>
      </c>
    </row>
    <row r="3" spans="1:2" ht="15.75" x14ac:dyDescent="0.25">
      <c r="A3" s="15" t="s">
        <v>3</v>
      </c>
      <c r="B3" s="16">
        <f>+VLOOKUP(A3,[1]seguimiento!$A$2:$M$24,MATCH(graficos!$B$1,[1]seguimiento!$A$2:$M$2,0),FALSE)</f>
        <v>0.9604166666666667</v>
      </c>
    </row>
    <row r="4" spans="1:2" ht="15.75" x14ac:dyDescent="0.25">
      <c r="A4" s="15" t="s">
        <v>4</v>
      </c>
      <c r="B4" s="16">
        <f>+VLOOKUP(A4,[1]seguimiento!$A$2:$M$24,MATCH(graficos!$B$1,[1]seguimiento!$A$2:$M$2,0),FALSE)</f>
        <v>0.9</v>
      </c>
    </row>
    <row r="5" spans="1:2" ht="15.75" x14ac:dyDescent="0.25">
      <c r="A5" s="15" t="s">
        <v>5</v>
      </c>
      <c r="B5" s="16">
        <f>+VLOOKUP(A5,[1]seguimiento!$A$2:$M$24,MATCH(graficos!$B$1,[1]seguimiento!$A$2:$M$2,0),FALSE)</f>
        <v>0.86841666666666673</v>
      </c>
    </row>
    <row r="6" spans="1:2" ht="15.75" x14ac:dyDescent="0.25">
      <c r="A6" s="15" t="s">
        <v>6</v>
      </c>
      <c r="B6" s="16">
        <f>+VLOOKUP(A6,[1]seguimiento!$A$2:$M$24,MATCH(graficos!$B$1,[1]seguimiento!$A$2:$M$2,0),FALSE)</f>
        <v>0.82903571428571432</v>
      </c>
    </row>
    <row r="7" spans="1:2" ht="15.75" x14ac:dyDescent="0.25">
      <c r="A7" s="15" t="s">
        <v>7</v>
      </c>
      <c r="B7" s="16">
        <f>+VLOOKUP(A7,[1]seguimiento!$A$2:$M$24,MATCH(graficos!$B$1,[1]seguimiento!$A$2:$M$2,0),FALSE)</f>
        <v>0.74249999999999994</v>
      </c>
    </row>
    <row r="8" spans="1:2" ht="15.75" x14ac:dyDescent="0.25">
      <c r="A8" s="15" t="s">
        <v>9</v>
      </c>
      <c r="B8" s="16">
        <f>+VLOOKUP(A8,[1]seguimiento!$A$2:$M$24,MATCH(graficos!$B$1,[1]seguimiento!$A$2:$M$2,0),FALSE)</f>
        <v>0.73</v>
      </c>
    </row>
    <row r="9" spans="1:2" ht="15.75" x14ac:dyDescent="0.25">
      <c r="A9" s="15" t="s">
        <v>8</v>
      </c>
      <c r="B9" s="16">
        <f>+VLOOKUP(A9,[1]seguimiento!$A$2:$M$24,MATCH(graficos!$B$1,[1]seguimiento!$A$2:$M$2,0),FALSE)</f>
        <v>0.66</v>
      </c>
    </row>
    <row r="10" spans="1:2" ht="15.75" x14ac:dyDescent="0.25">
      <c r="A10" s="15" t="s">
        <v>10</v>
      </c>
      <c r="B10" s="16">
        <f>+VLOOKUP(A10,[1]seguimiento!$A$2:$M$24,MATCH(graficos!$B$1,[1]seguimiento!$A$2:$M$2,0),FALSE)</f>
        <v>0.65586904761904763</v>
      </c>
    </row>
    <row r="11" spans="1:2" ht="15.75" x14ac:dyDescent="0.25">
      <c r="A11" s="15" t="s">
        <v>11</v>
      </c>
      <c r="B11" s="16">
        <f>+VLOOKUP(A11,[1]seguimiento!$A$2:$M$24,MATCH(graficos!$B$1,[1]seguimiento!$A$2:$M$2,0),FALSE)</f>
        <v>0.65</v>
      </c>
    </row>
    <row r="12" spans="1:2" ht="15.75" x14ac:dyDescent="0.25">
      <c r="A12" s="15" t="s">
        <v>12</v>
      </c>
      <c r="B12" s="16">
        <f>+VLOOKUP(A12,[1]seguimiento!$A$2:$M$24,MATCH(graficos!$B$1,[1]seguimiento!$A$2:$M$2,0),FALSE)</f>
        <v>0.61</v>
      </c>
    </row>
    <row r="13" spans="1:2" ht="15.75" x14ac:dyDescent="0.25">
      <c r="A13" s="15" t="s">
        <v>13</v>
      </c>
      <c r="B13" s="16">
        <f>+VLOOKUP(A13,[1]seguimiento!$A$2:$M$24,MATCH(graficos!$B$1,[1]seguimiento!$A$2:$M$2,0),FALSE)</f>
        <v>0.59979761904761908</v>
      </c>
    </row>
    <row r="14" spans="1:2" ht="15.75" x14ac:dyDescent="0.25">
      <c r="A14" s="15" t="s">
        <v>14</v>
      </c>
      <c r="B14" s="16">
        <f>+VLOOKUP(A14,[1]seguimiento!$A$2:$M$24,MATCH(graficos!$B$1,[1]seguimiento!$A$2:$M$2,0),FALSE)</f>
        <v>0.56999999999999995</v>
      </c>
    </row>
    <row r="15" spans="1:2" ht="15.75" x14ac:dyDescent="0.25">
      <c r="A15" s="17" t="s">
        <v>15</v>
      </c>
      <c r="B15" s="16">
        <f>+VLOOKUP(A15,[1]seguimiento!$A$2:$M$24,MATCH(graficos!$B$1,[1]seguimiento!$A$2:$M$2,0),FALSE)</f>
        <v>0.53242857142857136</v>
      </c>
    </row>
    <row r="16" spans="1:2" ht="15.75" x14ac:dyDescent="0.25">
      <c r="A16" s="15" t="s">
        <v>16</v>
      </c>
      <c r="B16" s="16">
        <f>+VLOOKUP(A16,[1]seguimiento!$A$2:$M$24,MATCH(graficos!$B$1,[1]seguimiento!$A$2:$M$2,0),FALSE)</f>
        <v>0.52</v>
      </c>
    </row>
    <row r="17" spans="1:5" ht="15.75" x14ac:dyDescent="0.25">
      <c r="A17" s="15" t="s">
        <v>18</v>
      </c>
      <c r="B17" s="16">
        <f>+VLOOKUP(A17,[1]seguimiento!$A$2:$M$24,MATCH(graficos!$B$1,[1]seguimiento!$A$2:$M$2,0),FALSE)</f>
        <v>0.43171428571428566</v>
      </c>
    </row>
    <row r="18" spans="1:5" ht="15.75" x14ac:dyDescent="0.25">
      <c r="A18" s="18" t="s">
        <v>17</v>
      </c>
      <c r="B18" s="16">
        <f>+VLOOKUP(A18,[1]seguimiento!$A$2:$M$24,MATCH(graficos!$B$1,[1]seguimiento!$A$2:$M$2,0),FALSE)</f>
        <v>0.24</v>
      </c>
    </row>
    <row r="27" spans="1:5" x14ac:dyDescent="0.25">
      <c r="A27" s="19" t="s">
        <v>2</v>
      </c>
      <c r="B27" s="20" t="s">
        <v>32</v>
      </c>
      <c r="D27" t="s">
        <v>32</v>
      </c>
      <c r="E27">
        <f>+COUNTIF($B$27:$B$43,D27)</f>
        <v>12</v>
      </c>
    </row>
    <row r="28" spans="1:5" x14ac:dyDescent="0.25">
      <c r="A28" s="19" t="s">
        <v>12</v>
      </c>
      <c r="B28" s="20" t="s">
        <v>32</v>
      </c>
      <c r="D28" t="s">
        <v>33</v>
      </c>
      <c r="E28">
        <f>+COUNTIF($B$27:$B$43,D28)</f>
        <v>5</v>
      </c>
    </row>
    <row r="29" spans="1:5" x14ac:dyDescent="0.25">
      <c r="A29" s="19" t="s">
        <v>14</v>
      </c>
      <c r="B29" s="21" t="s">
        <v>33</v>
      </c>
    </row>
    <row r="30" spans="1:5" x14ac:dyDescent="0.25">
      <c r="A30" s="19" t="s">
        <v>16</v>
      </c>
      <c r="B30" s="20" t="s">
        <v>32</v>
      </c>
    </row>
    <row r="31" spans="1:5" x14ac:dyDescent="0.25">
      <c r="A31" s="19" t="s">
        <v>4</v>
      </c>
      <c r="B31" s="20" t="s">
        <v>32</v>
      </c>
    </row>
    <row r="32" spans="1:5" x14ac:dyDescent="0.25">
      <c r="A32" s="19" t="s">
        <v>8</v>
      </c>
      <c r="B32" s="20" t="s">
        <v>33</v>
      </c>
    </row>
    <row r="33" spans="1:5" x14ac:dyDescent="0.25">
      <c r="A33" s="19" t="s">
        <v>11</v>
      </c>
      <c r="B33" s="20" t="s">
        <v>32</v>
      </c>
    </row>
    <row r="34" spans="1:5" x14ac:dyDescent="0.25">
      <c r="A34" s="19" t="s">
        <v>9</v>
      </c>
      <c r="B34" s="20" t="s">
        <v>32</v>
      </c>
    </row>
    <row r="35" spans="1:5" x14ac:dyDescent="0.25">
      <c r="A35" s="19" t="s">
        <v>17</v>
      </c>
      <c r="B35" s="20" t="s">
        <v>33</v>
      </c>
    </row>
    <row r="36" spans="1:5" x14ac:dyDescent="0.25">
      <c r="A36" s="19" t="s">
        <v>10</v>
      </c>
      <c r="B36" s="20" t="s">
        <v>32</v>
      </c>
    </row>
    <row r="37" spans="1:5" ht="15.75" x14ac:dyDescent="0.25">
      <c r="A37" s="22" t="s">
        <v>15</v>
      </c>
      <c r="B37" s="20" t="s">
        <v>32</v>
      </c>
    </row>
    <row r="38" spans="1:5" x14ac:dyDescent="0.25">
      <c r="A38" s="23" t="s">
        <v>6</v>
      </c>
      <c r="B38" s="24" t="s">
        <v>33</v>
      </c>
    </row>
    <row r="39" spans="1:5" x14ac:dyDescent="0.25">
      <c r="A39" s="19" t="s">
        <v>5</v>
      </c>
      <c r="B39" s="20" t="s">
        <v>32</v>
      </c>
    </row>
    <row r="40" spans="1:5" ht="15.75" x14ac:dyDescent="0.25">
      <c r="A40" s="15" t="s">
        <v>3</v>
      </c>
      <c r="B40" s="20" t="s">
        <v>32</v>
      </c>
    </row>
    <row r="41" spans="1:5" x14ac:dyDescent="0.25">
      <c r="A41" s="19" t="s">
        <v>7</v>
      </c>
      <c r="B41" s="24" t="s">
        <v>33</v>
      </c>
    </row>
    <row r="42" spans="1:5" x14ac:dyDescent="0.25">
      <c r="A42" s="19" t="s">
        <v>13</v>
      </c>
      <c r="B42" s="20" t="s">
        <v>32</v>
      </c>
    </row>
    <row r="43" spans="1:5" x14ac:dyDescent="0.25">
      <c r="A43" s="25" t="s">
        <v>34</v>
      </c>
      <c r="B43" s="20" t="s">
        <v>32</v>
      </c>
    </row>
    <row r="46" spans="1:5" x14ac:dyDescent="0.25">
      <c r="A46" s="19" t="s">
        <v>2</v>
      </c>
      <c r="B46" s="20" t="s">
        <v>32</v>
      </c>
      <c r="D46" t="s">
        <v>32</v>
      </c>
      <c r="E46">
        <f>+COUNTIF($B$46:$B$61,D46)</f>
        <v>1</v>
      </c>
    </row>
    <row r="47" spans="1:5" x14ac:dyDescent="0.25">
      <c r="A47" s="19" t="s">
        <v>12</v>
      </c>
      <c r="B47" s="20" t="s">
        <v>35</v>
      </c>
      <c r="D47" s="20" t="s">
        <v>35</v>
      </c>
      <c r="E47">
        <f>+COUNTIF($B$46:$B$61,D47)</f>
        <v>15</v>
      </c>
    </row>
    <row r="48" spans="1:5" x14ac:dyDescent="0.25">
      <c r="A48" s="19" t="s">
        <v>14</v>
      </c>
      <c r="B48" s="20" t="s">
        <v>35</v>
      </c>
    </row>
    <row r="49" spans="1:2" x14ac:dyDescent="0.25">
      <c r="A49" s="19" t="s">
        <v>16</v>
      </c>
      <c r="B49" s="20" t="s">
        <v>35</v>
      </c>
    </row>
    <row r="50" spans="1:2" x14ac:dyDescent="0.25">
      <c r="A50" s="19" t="s">
        <v>4</v>
      </c>
      <c r="B50" s="20" t="s">
        <v>35</v>
      </c>
    </row>
    <row r="51" spans="1:2" x14ac:dyDescent="0.25">
      <c r="A51" s="19" t="s">
        <v>8</v>
      </c>
      <c r="B51" s="20" t="s">
        <v>35</v>
      </c>
    </row>
    <row r="52" spans="1:2" x14ac:dyDescent="0.25">
      <c r="A52" s="19" t="s">
        <v>11</v>
      </c>
      <c r="B52" s="20" t="s">
        <v>35</v>
      </c>
    </row>
    <row r="53" spans="1:2" x14ac:dyDescent="0.25">
      <c r="A53" s="19" t="s">
        <v>9</v>
      </c>
      <c r="B53" s="20" t="s">
        <v>35</v>
      </c>
    </row>
    <row r="54" spans="1:2" x14ac:dyDescent="0.25">
      <c r="A54" s="19" t="s">
        <v>17</v>
      </c>
      <c r="B54" s="20" t="s">
        <v>35</v>
      </c>
    </row>
    <row r="55" spans="1:2" x14ac:dyDescent="0.25">
      <c r="A55" s="19" t="s">
        <v>10</v>
      </c>
      <c r="B55" s="20" t="s">
        <v>35</v>
      </c>
    </row>
    <row r="56" spans="1:2" ht="15.75" x14ac:dyDescent="0.25">
      <c r="A56" s="22" t="s">
        <v>15</v>
      </c>
      <c r="B56" s="20" t="s">
        <v>35</v>
      </c>
    </row>
    <row r="57" spans="1:2" x14ac:dyDescent="0.25">
      <c r="A57" s="23" t="s">
        <v>6</v>
      </c>
      <c r="B57" s="20" t="s">
        <v>35</v>
      </c>
    </row>
    <row r="58" spans="1:2" x14ac:dyDescent="0.25">
      <c r="A58" s="19" t="s">
        <v>5</v>
      </c>
      <c r="B58" s="20" t="s">
        <v>35</v>
      </c>
    </row>
    <row r="59" spans="1:2" ht="15.75" x14ac:dyDescent="0.25">
      <c r="A59" s="15" t="s">
        <v>3</v>
      </c>
      <c r="B59" s="20" t="s">
        <v>35</v>
      </c>
    </row>
    <row r="60" spans="1:2" x14ac:dyDescent="0.25">
      <c r="A60" s="19" t="s">
        <v>7</v>
      </c>
      <c r="B60" s="20" t="s">
        <v>35</v>
      </c>
    </row>
    <row r="61" spans="1:2" x14ac:dyDescent="0.25">
      <c r="A61" s="19" t="s">
        <v>13</v>
      </c>
      <c r="B61" s="20" t="s">
        <v>35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="70" zoomScaleNormal="70" workbookViewId="0">
      <selection activeCell="E16" sqref="E16"/>
    </sheetView>
  </sheetViews>
  <sheetFormatPr baseColWidth="10" defaultRowHeight="15" x14ac:dyDescent="0.25"/>
  <cols>
    <col min="2" max="2" width="24.7109375" customWidth="1"/>
  </cols>
  <sheetData>
    <row r="1" spans="1:20" ht="105" customHeight="1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4" t="s">
        <v>15</v>
      </c>
      <c r="Q1" s="3" t="s">
        <v>16</v>
      </c>
      <c r="R1" s="3" t="s">
        <v>17</v>
      </c>
      <c r="S1" s="5" t="s">
        <v>18</v>
      </c>
      <c r="T1" s="5" t="s">
        <v>19</v>
      </c>
    </row>
    <row r="2" spans="1:20" ht="26.25" thickBot="1" x14ac:dyDescent="0.3">
      <c r="A2" s="6"/>
      <c r="B2" s="7" t="s">
        <v>20</v>
      </c>
      <c r="C2" s="8">
        <v>1</v>
      </c>
      <c r="D2" s="8">
        <v>1</v>
      </c>
      <c r="E2" s="9">
        <v>0.92500000000000004</v>
      </c>
      <c r="F2" s="9">
        <v>1</v>
      </c>
      <c r="G2" s="9">
        <v>0.85000000000000009</v>
      </c>
      <c r="H2" s="9">
        <v>1</v>
      </c>
      <c r="I2" s="9">
        <v>0.745</v>
      </c>
      <c r="J2" s="9">
        <v>0.72000000000000008</v>
      </c>
      <c r="K2" s="9">
        <v>0.92500000000000016</v>
      </c>
      <c r="L2" s="9">
        <v>1</v>
      </c>
      <c r="M2" s="9">
        <v>0.96250000000000002</v>
      </c>
      <c r="N2" s="9">
        <v>0.92500000000000004</v>
      </c>
      <c r="O2" s="9">
        <v>0.97000000000000008</v>
      </c>
      <c r="P2" s="9">
        <v>0.85000000000000009</v>
      </c>
      <c r="Q2" s="9">
        <v>0.66250000000000009</v>
      </c>
      <c r="R2" s="9">
        <v>1</v>
      </c>
      <c r="S2" s="9">
        <v>0.67</v>
      </c>
      <c r="T2" s="10">
        <f>+AVERAGE(C2:S2)</f>
        <v>0.89441176470588246</v>
      </c>
    </row>
    <row r="3" spans="1:20" ht="15.75" thickBot="1" x14ac:dyDescent="0.3">
      <c r="A3" s="6"/>
      <c r="B3" s="11" t="s">
        <v>21</v>
      </c>
      <c r="C3" s="8">
        <v>0.99999999999999989</v>
      </c>
      <c r="D3" s="8">
        <v>0.99999999999999989</v>
      </c>
      <c r="E3" s="9">
        <v>0.89999999999999991</v>
      </c>
      <c r="F3" s="9">
        <v>0.99999999999999989</v>
      </c>
      <c r="G3" s="9">
        <v>0.7</v>
      </c>
      <c r="H3" s="9">
        <v>0.7</v>
      </c>
      <c r="I3" s="9">
        <v>0.6</v>
      </c>
      <c r="J3" s="9">
        <v>0.7</v>
      </c>
      <c r="K3" s="9">
        <v>0.79999999999999993</v>
      </c>
      <c r="L3" s="9">
        <v>0.5</v>
      </c>
      <c r="M3" s="9">
        <v>0.4</v>
      </c>
      <c r="N3" s="9">
        <v>0.89999999999999991</v>
      </c>
      <c r="O3" s="9">
        <v>0.79999999999999993</v>
      </c>
      <c r="P3" s="9">
        <v>0.5</v>
      </c>
      <c r="Q3" s="9">
        <v>0.79999999999999993</v>
      </c>
      <c r="R3" s="9">
        <v>0.5</v>
      </c>
      <c r="S3" s="9">
        <v>0.5</v>
      </c>
      <c r="T3" s="10">
        <f t="shared" ref="T3:T11" si="0">+AVERAGE(C3:S3)</f>
        <v>0.72352941176470598</v>
      </c>
    </row>
    <row r="4" spans="1:20" ht="26.25" thickBot="1" x14ac:dyDescent="0.3">
      <c r="A4" s="6"/>
      <c r="B4" s="11" t="s">
        <v>22</v>
      </c>
      <c r="C4" s="8">
        <v>1</v>
      </c>
      <c r="D4" s="8">
        <v>0.98333333333333339</v>
      </c>
      <c r="E4" s="9">
        <v>0.8833333333333333</v>
      </c>
      <c r="F4" s="9">
        <v>0.93333333333333335</v>
      </c>
      <c r="G4" s="9">
        <v>0.81666666666666665</v>
      </c>
      <c r="H4" s="9">
        <v>0.9</v>
      </c>
      <c r="I4" s="9">
        <v>0.68333333333333346</v>
      </c>
      <c r="J4" s="9">
        <v>0.96666666666666679</v>
      </c>
      <c r="K4" s="9">
        <v>0.68333333333333324</v>
      </c>
      <c r="L4" s="9">
        <v>0.9</v>
      </c>
      <c r="M4" s="9">
        <v>1</v>
      </c>
      <c r="N4" s="9">
        <v>0.4</v>
      </c>
      <c r="O4" s="9">
        <v>0.66666666666666663</v>
      </c>
      <c r="P4" s="9">
        <v>0.88333333333333341</v>
      </c>
      <c r="Q4" s="9">
        <v>0.76666666666666672</v>
      </c>
      <c r="R4" s="9">
        <v>0.2</v>
      </c>
      <c r="S4" s="9">
        <v>0.55000000000000004</v>
      </c>
      <c r="T4" s="10">
        <f t="shared" si="0"/>
        <v>0.77745098039215688</v>
      </c>
    </row>
    <row r="5" spans="1:20" ht="15.75" thickBot="1" x14ac:dyDescent="0.3">
      <c r="A5" s="6"/>
      <c r="B5" s="11" t="s">
        <v>23</v>
      </c>
      <c r="C5" s="8">
        <v>1</v>
      </c>
      <c r="D5" s="8">
        <v>1</v>
      </c>
      <c r="E5" s="9">
        <v>1</v>
      </c>
      <c r="F5" s="9">
        <v>0.85999999999999988</v>
      </c>
      <c r="G5" s="9">
        <v>0.66166666666666663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0.62666666666666671</v>
      </c>
      <c r="N5" s="9">
        <v>0.43999999999999995</v>
      </c>
      <c r="O5" s="9">
        <v>0.58333333333333326</v>
      </c>
      <c r="P5" s="9">
        <v>1</v>
      </c>
      <c r="Q5" s="9">
        <v>1</v>
      </c>
      <c r="R5" s="9">
        <v>0.35</v>
      </c>
      <c r="S5" s="9">
        <v>0.35</v>
      </c>
      <c r="T5" s="10">
        <f t="shared" si="0"/>
        <v>0.81598039215686269</v>
      </c>
    </row>
    <row r="6" spans="1:20" ht="15.75" thickBot="1" x14ac:dyDescent="0.3">
      <c r="A6" s="6"/>
      <c r="B6" s="12" t="s">
        <v>24</v>
      </c>
      <c r="C6" s="8">
        <v>0.99999999999999989</v>
      </c>
      <c r="D6" s="8">
        <v>0.99999999999999989</v>
      </c>
      <c r="E6" s="9">
        <v>0.99999999999999989</v>
      </c>
      <c r="F6" s="9">
        <v>0.99999999999999989</v>
      </c>
      <c r="G6" s="9">
        <v>0.99999999999999989</v>
      </c>
      <c r="H6" s="9">
        <v>0.99999999999999989</v>
      </c>
      <c r="I6" s="9">
        <v>0.99999999999999989</v>
      </c>
      <c r="J6" s="9">
        <v>0.99999999999999989</v>
      </c>
      <c r="K6" s="9">
        <v>0.8833333333333333</v>
      </c>
      <c r="L6" s="9">
        <v>0.99999999999999989</v>
      </c>
      <c r="M6" s="9">
        <v>0.99999999999999989</v>
      </c>
      <c r="N6" s="9">
        <v>0.53333333333333333</v>
      </c>
      <c r="O6" s="9">
        <v>0.41666666666666663</v>
      </c>
      <c r="P6" s="9">
        <v>0.99999999999999989</v>
      </c>
      <c r="Q6" s="9">
        <v>0.99999999999999989</v>
      </c>
      <c r="R6" s="9">
        <v>0</v>
      </c>
      <c r="S6" s="9">
        <v>0.99999999999999989</v>
      </c>
      <c r="T6" s="10">
        <f t="shared" si="0"/>
        <v>0.87254901960784303</v>
      </c>
    </row>
    <row r="7" spans="1:20" ht="15.75" thickBot="1" x14ac:dyDescent="0.3">
      <c r="A7" s="6"/>
      <c r="B7" s="12" t="s">
        <v>25</v>
      </c>
      <c r="C7" s="8">
        <v>1</v>
      </c>
      <c r="D7" s="8">
        <v>1</v>
      </c>
      <c r="E7" s="9">
        <v>0.75000000000000011</v>
      </c>
      <c r="F7" s="9">
        <v>1</v>
      </c>
      <c r="G7" s="9">
        <v>0.9285714285714286</v>
      </c>
      <c r="H7" s="9">
        <v>0.97499999999999998</v>
      </c>
      <c r="I7" s="9">
        <v>0.49642857142857144</v>
      </c>
      <c r="J7" s="9">
        <v>0.92500000000000016</v>
      </c>
      <c r="K7" s="9">
        <v>0.50357142857142856</v>
      </c>
      <c r="L7" s="9">
        <v>0.60000000000000009</v>
      </c>
      <c r="M7" s="9">
        <v>0.65</v>
      </c>
      <c r="N7" s="9">
        <v>0.32142857142857145</v>
      </c>
      <c r="O7" s="9">
        <v>0.5</v>
      </c>
      <c r="P7" s="9">
        <v>0.44285714285714284</v>
      </c>
      <c r="Q7" s="9">
        <v>0.60000000000000009</v>
      </c>
      <c r="R7" s="9">
        <v>0.35</v>
      </c>
      <c r="S7" s="9">
        <v>0.17142857142857143</v>
      </c>
      <c r="T7" s="10">
        <f t="shared" si="0"/>
        <v>0.65966386554621848</v>
      </c>
    </row>
    <row r="8" spans="1:20" ht="15.75" thickBot="1" x14ac:dyDescent="0.3">
      <c r="A8" s="6"/>
      <c r="B8" s="12" t="s">
        <v>26</v>
      </c>
      <c r="C8" s="8">
        <v>0.9</v>
      </c>
      <c r="D8" s="8">
        <v>0.9</v>
      </c>
      <c r="E8" s="9">
        <v>0.55000000000000004</v>
      </c>
      <c r="F8" s="9">
        <v>0.65</v>
      </c>
      <c r="G8" s="9">
        <v>0.67</v>
      </c>
      <c r="H8" s="9">
        <v>0.9</v>
      </c>
      <c r="I8" s="9">
        <v>0.15000000000000002</v>
      </c>
      <c r="J8" s="9">
        <v>0.75</v>
      </c>
      <c r="K8" s="9">
        <v>0.625</v>
      </c>
      <c r="L8" s="9">
        <v>0.44666666666666666</v>
      </c>
      <c r="M8" s="9">
        <v>0.65</v>
      </c>
      <c r="N8" s="9">
        <v>0.68333333333333335</v>
      </c>
      <c r="O8" s="9">
        <v>0.65</v>
      </c>
      <c r="P8" s="9">
        <v>0.39583333333333331</v>
      </c>
      <c r="Q8" s="9">
        <v>0.22500000000000001</v>
      </c>
      <c r="R8" s="9">
        <v>0.30000000000000004</v>
      </c>
      <c r="S8" s="9">
        <v>0.36249999999999999</v>
      </c>
      <c r="T8" s="10">
        <f t="shared" si="0"/>
        <v>0.57696078431372566</v>
      </c>
    </row>
    <row r="9" spans="1:20" ht="15.75" thickBot="1" x14ac:dyDescent="0.3">
      <c r="A9" s="6"/>
      <c r="B9" s="13" t="s">
        <v>27</v>
      </c>
      <c r="C9" s="8">
        <v>1</v>
      </c>
      <c r="D9" s="8">
        <v>0.875</v>
      </c>
      <c r="E9" s="9">
        <v>1</v>
      </c>
      <c r="F9" s="9">
        <v>0.625</v>
      </c>
      <c r="G9" s="9">
        <v>1</v>
      </c>
      <c r="H9" s="9">
        <v>0.375</v>
      </c>
      <c r="I9" s="9">
        <v>0.5</v>
      </c>
      <c r="J9" s="9">
        <v>0.375</v>
      </c>
      <c r="K9" s="9">
        <v>0.375</v>
      </c>
      <c r="L9" s="9">
        <v>0.625</v>
      </c>
      <c r="M9" s="9">
        <v>0.625</v>
      </c>
      <c r="N9" s="9">
        <v>0.625</v>
      </c>
      <c r="O9" s="9">
        <v>0.625</v>
      </c>
      <c r="P9" s="9">
        <v>0.125</v>
      </c>
      <c r="Q9" s="9">
        <v>0.375</v>
      </c>
      <c r="R9" s="9">
        <v>0.25</v>
      </c>
      <c r="S9" s="9">
        <v>0.375</v>
      </c>
      <c r="T9" s="10">
        <f t="shared" si="0"/>
        <v>0.57352941176470584</v>
      </c>
    </row>
    <row r="10" spans="1:20" ht="15.75" thickBot="1" x14ac:dyDescent="0.3">
      <c r="A10" s="6"/>
      <c r="B10" s="13" t="s">
        <v>28</v>
      </c>
      <c r="C10" s="8">
        <v>1</v>
      </c>
      <c r="D10" s="8">
        <v>0.8</v>
      </c>
      <c r="E10" s="9">
        <v>1</v>
      </c>
      <c r="F10" s="9">
        <v>1</v>
      </c>
      <c r="G10" s="9">
        <v>0.6</v>
      </c>
      <c r="H10" s="9">
        <v>0.6</v>
      </c>
      <c r="I10" s="9">
        <v>1</v>
      </c>
      <c r="J10" s="9">
        <v>0.2</v>
      </c>
      <c r="K10" s="9">
        <v>0.4</v>
      </c>
      <c r="L10" s="9">
        <v>0.4</v>
      </c>
      <c r="M10" s="9">
        <v>0</v>
      </c>
      <c r="N10" s="9">
        <v>1</v>
      </c>
      <c r="O10" s="9">
        <v>1</v>
      </c>
      <c r="P10" s="9">
        <v>0</v>
      </c>
      <c r="Q10" s="9">
        <v>0</v>
      </c>
      <c r="R10" s="9">
        <v>0</v>
      </c>
      <c r="S10" s="9">
        <v>0</v>
      </c>
      <c r="T10" s="10">
        <f t="shared" si="0"/>
        <v>0.52941176470588236</v>
      </c>
    </row>
    <row r="11" spans="1:20" ht="26.25" thickBot="1" x14ac:dyDescent="0.3">
      <c r="A11" s="6"/>
      <c r="B11" s="13" t="s">
        <v>29</v>
      </c>
      <c r="C11" s="8">
        <v>0.89999999999999991</v>
      </c>
      <c r="D11" s="8">
        <v>1</v>
      </c>
      <c r="E11" s="9">
        <v>1</v>
      </c>
      <c r="F11" s="9">
        <v>0.85000000000000009</v>
      </c>
      <c r="G11" s="9">
        <v>0.70666666666666655</v>
      </c>
      <c r="H11" s="9">
        <v>0.45000000000000007</v>
      </c>
      <c r="I11" s="9">
        <v>0.7</v>
      </c>
      <c r="J11" s="9">
        <v>0.64999999999999991</v>
      </c>
      <c r="K11" s="9">
        <v>0.69333333333333336</v>
      </c>
      <c r="L11" s="9">
        <v>0.4</v>
      </c>
      <c r="M11" s="9">
        <v>0.25</v>
      </c>
      <c r="N11" s="9">
        <v>0.64999999999999991</v>
      </c>
      <c r="O11" s="9">
        <v>0.33888888888888891</v>
      </c>
      <c r="P11" s="9">
        <v>0.48000000000000004</v>
      </c>
      <c r="Q11" s="9">
        <v>0.2</v>
      </c>
      <c r="R11" s="9">
        <v>0.1</v>
      </c>
      <c r="S11" s="9">
        <v>0.30000000000000004</v>
      </c>
      <c r="T11" s="10">
        <f t="shared" si="0"/>
        <v>0.56875816993464057</v>
      </c>
    </row>
    <row r="14" spans="1:20" ht="26.25" thickBot="1" x14ac:dyDescent="0.3">
      <c r="B14" s="7" t="s">
        <v>20</v>
      </c>
      <c r="C14" s="10">
        <f>+T2</f>
        <v>0.89441176470588246</v>
      </c>
    </row>
    <row r="15" spans="1:20" ht="15.75" thickBot="1" x14ac:dyDescent="0.3">
      <c r="B15" s="7" t="s">
        <v>21</v>
      </c>
      <c r="C15" s="10">
        <f t="shared" ref="C15:C23" si="1">+T3</f>
        <v>0.72352941176470598</v>
      </c>
    </row>
    <row r="16" spans="1:20" ht="26.25" thickBot="1" x14ac:dyDescent="0.3">
      <c r="B16" s="7" t="s">
        <v>22</v>
      </c>
      <c r="C16" s="10">
        <f t="shared" si="1"/>
        <v>0.77745098039215688</v>
      </c>
    </row>
    <row r="17" spans="2:3" ht="15.75" thickBot="1" x14ac:dyDescent="0.3">
      <c r="B17" s="7" t="s">
        <v>23</v>
      </c>
      <c r="C17" s="10">
        <f t="shared" si="1"/>
        <v>0.81598039215686269</v>
      </c>
    </row>
    <row r="18" spans="2:3" ht="15.75" thickBot="1" x14ac:dyDescent="0.3">
      <c r="B18" s="7" t="s">
        <v>24</v>
      </c>
      <c r="C18" s="10">
        <f t="shared" si="1"/>
        <v>0.87254901960784303</v>
      </c>
    </row>
    <row r="19" spans="2:3" ht="15.75" thickBot="1" x14ac:dyDescent="0.3">
      <c r="B19" s="7" t="s">
        <v>25</v>
      </c>
      <c r="C19" s="10">
        <f t="shared" si="1"/>
        <v>0.65966386554621848</v>
      </c>
    </row>
    <row r="20" spans="2:3" ht="15.75" thickBot="1" x14ac:dyDescent="0.3">
      <c r="B20" s="7" t="s">
        <v>26</v>
      </c>
      <c r="C20" s="10">
        <f t="shared" si="1"/>
        <v>0.57696078431372566</v>
      </c>
    </row>
    <row r="21" spans="2:3" ht="15.75" thickBot="1" x14ac:dyDescent="0.3">
      <c r="B21" s="7" t="s">
        <v>27</v>
      </c>
      <c r="C21" s="10">
        <f t="shared" si="1"/>
        <v>0.57352941176470584</v>
      </c>
    </row>
    <row r="22" spans="2:3" ht="15.75" thickBot="1" x14ac:dyDescent="0.3">
      <c r="B22" s="7" t="s">
        <v>28</v>
      </c>
      <c r="C22" s="10">
        <f t="shared" si="1"/>
        <v>0.52941176470588236</v>
      </c>
    </row>
    <row r="23" spans="2:3" ht="26.25" thickBot="1" x14ac:dyDescent="0.3">
      <c r="B23" s="7" t="s">
        <v>29</v>
      </c>
      <c r="C23" s="10">
        <f t="shared" si="1"/>
        <v>0.56875816993464057</v>
      </c>
    </row>
  </sheetData>
  <conditionalFormatting sqref="C2:S11">
    <cfRule type="cellIs" dxfId="0" priority="1" operator="lessThan">
      <formula>0.6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criterios minimos</vt:lpstr>
      <vt:lpstr>graficos</vt:lpstr>
      <vt:lpstr>categorias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izquierdo urbano</dc:creator>
  <cp:lastModifiedBy>user</cp:lastModifiedBy>
  <dcterms:created xsi:type="dcterms:W3CDTF">2019-06-14T13:14:34Z</dcterms:created>
  <dcterms:modified xsi:type="dcterms:W3CDTF">2019-06-16T16:16:36Z</dcterms:modified>
</cp:coreProperties>
</file>