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4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1\Documents\fabian\control interno\miniportalweb\mini portal\MAPA DE RIESGOS OCI\"/>
    </mc:Choice>
  </mc:AlternateContent>
  <bookViews>
    <workbookView xWindow="0" yWindow="0" windowWidth="20490" windowHeight="7755" tabRatio="598"/>
  </bookViews>
  <sheets>
    <sheet name="Identificacion" sheetId="22" r:id="rId1"/>
    <sheet name="Análisis" sheetId="17" r:id="rId2"/>
    <sheet name="Valoración" sheetId="18" r:id="rId3"/>
    <sheet name="Mapa RIESG" sheetId="24" r:id="rId4"/>
    <sheet name="Parametros" sheetId="23" state="hidden" r:id="rId5"/>
  </sheets>
  <definedNames>
    <definedName name="CLASE">Parametros!$D$12:$D$17</definedName>
    <definedName name="_xlnm.Print_Titles" localSheetId="1">Análisis!$1:$7</definedName>
  </definedNames>
  <calcPr calcId="181029"/>
</workbook>
</file>

<file path=xl/calcChain.xml><?xml version="1.0" encoding="utf-8"?>
<calcChain xmlns="http://schemas.openxmlformats.org/spreadsheetml/2006/main">
  <c r="C8" i="17" l="1"/>
  <c r="L11" i="24" l="1"/>
  <c r="I11" i="24"/>
  <c r="H11" i="24"/>
  <c r="G11" i="24"/>
  <c r="G12" i="24"/>
  <c r="G13" i="24"/>
  <c r="E11" i="24"/>
  <c r="D11" i="24"/>
  <c r="M13" i="18"/>
  <c r="J11" i="24" s="1"/>
  <c r="L13" i="18"/>
  <c r="J13" i="18"/>
  <c r="H11" i="17"/>
  <c r="I11" i="17" s="1"/>
  <c r="D13" i="18" s="1"/>
  <c r="G11" i="17"/>
  <c r="E11" i="17"/>
  <c r="C11" i="17"/>
  <c r="C13" i="18" s="1"/>
  <c r="B11" i="17"/>
  <c r="B13" i="18" s="1"/>
  <c r="B11" i="24" s="1"/>
  <c r="O8" i="18" l="1"/>
  <c r="G9" i="24"/>
  <c r="G10" i="24"/>
  <c r="C11" i="24"/>
  <c r="L8" i="24" l="1"/>
  <c r="I8" i="24"/>
  <c r="H8" i="24"/>
  <c r="G8" i="24"/>
  <c r="D8" i="24"/>
  <c r="E8" i="24"/>
  <c r="C8" i="24"/>
  <c r="N13" i="18" l="1"/>
  <c r="K11" i="24" s="1"/>
  <c r="E8" i="17"/>
  <c r="G8" i="17"/>
  <c r="L8" i="18"/>
  <c r="J8" i="18"/>
  <c r="H8" i="17"/>
  <c r="I8" i="17" s="1"/>
  <c r="A8" i="17"/>
  <c r="A8" i="18" s="1"/>
  <c r="A8" i="24" s="1"/>
  <c r="C8" i="18"/>
  <c r="M8" i="18"/>
  <c r="B8" i="17"/>
  <c r="B8" i="18" s="1"/>
  <c r="B8" i="24" s="1"/>
  <c r="Y12" i="18"/>
  <c r="Y9" i="18"/>
  <c r="Y8" i="18"/>
  <c r="A1" i="23"/>
  <c r="F11" i="24" l="1"/>
  <c r="N8" i="18"/>
  <c r="K8" i="24" s="1"/>
  <c r="J8" i="24"/>
  <c r="D8" i="18"/>
  <c r="F8" i="24"/>
</calcChain>
</file>

<file path=xl/comments1.xml><?xml version="1.0" encoding="utf-8"?>
<comments xmlns="http://schemas.openxmlformats.org/spreadsheetml/2006/main">
  <authors>
    <author>gustavo izquierdo urbano</author>
  </authors>
  <commentList>
    <comment ref="J8" authorId="0" shapeId="0">
      <text>
        <r>
          <rPr>
            <b/>
            <sz val="9"/>
            <color indexed="81"/>
            <rFont val="Tahoma"/>
            <family val="2"/>
          </rPr>
          <t>gustavo izquierdo urbano:</t>
        </r>
        <r>
          <rPr>
            <sz val="9"/>
            <color indexed="81"/>
            <rFont val="Tahoma"/>
            <family val="2"/>
          </rPr>
          <t xml:space="preserve">
SI SE APLICARAN CONTROLES PARA MITIGAR EL RIESGO EL TRATAMIENTO ES REDUCIR
</t>
        </r>
      </text>
    </comment>
  </commentList>
</comments>
</file>

<file path=xl/sharedStrings.xml><?xml version="1.0" encoding="utf-8"?>
<sst xmlns="http://schemas.openxmlformats.org/spreadsheetml/2006/main" count="244" uniqueCount="126">
  <si>
    <t>Vr.</t>
  </si>
  <si>
    <t>Resultado</t>
  </si>
  <si>
    <t>Firma:</t>
  </si>
  <si>
    <t>Página: 1 de 1</t>
  </si>
  <si>
    <t>1.CODIGO Y NOMBRE DEL PROCESO</t>
  </si>
  <si>
    <t>2.OBJETIVO DEL PROCESO</t>
  </si>
  <si>
    <t>6.EFECTOS (Consecuencias)</t>
  </si>
  <si>
    <t>Calif</t>
  </si>
  <si>
    <t>Zona de Ubicación</t>
  </si>
  <si>
    <t xml:space="preserve">1. PROCESO </t>
  </si>
  <si>
    <t>2. RIESGOS</t>
  </si>
  <si>
    <t>Tipo Control (Probabilidad ó Impacto)</t>
  </si>
  <si>
    <t>5. CAUSAS (Factores Internos y Externos. Incluye Agente Generador)</t>
  </si>
  <si>
    <t>PROB</t>
  </si>
  <si>
    <t>IMPACT</t>
  </si>
  <si>
    <t>5. CONTROLES EXISTENTES</t>
  </si>
  <si>
    <t>7.1 PROBABILIDAD</t>
  </si>
  <si>
    <t>7.2 IMPACTO</t>
  </si>
  <si>
    <t>2.RIESGOS</t>
  </si>
  <si>
    <t>Departamento del Valle del  Cauca</t>
  </si>
  <si>
    <t xml:space="preserve">Gobernación </t>
  </si>
  <si>
    <t>Raro</t>
  </si>
  <si>
    <t>Improbable</t>
  </si>
  <si>
    <t>Posible</t>
  </si>
  <si>
    <t>Probable</t>
  </si>
  <si>
    <t>Casi Seguro</t>
  </si>
  <si>
    <t>Valor</t>
  </si>
  <si>
    <t>IMPACTO</t>
  </si>
  <si>
    <t>PROBABILIDAD</t>
  </si>
  <si>
    <t>Insignificante</t>
  </si>
  <si>
    <t>Menor</t>
  </si>
  <si>
    <t>Moderado</t>
  </si>
  <si>
    <t>Mayor</t>
  </si>
  <si>
    <t>Catastrofico</t>
  </si>
  <si>
    <t>CALIFICACION</t>
  </si>
  <si>
    <t>VALOR</t>
  </si>
  <si>
    <t>Clase</t>
  </si>
  <si>
    <t>Estrategico</t>
  </si>
  <si>
    <t>Imagen</t>
  </si>
  <si>
    <t>Operativos</t>
  </si>
  <si>
    <t>Financieros</t>
  </si>
  <si>
    <t>Cumplimiento</t>
  </si>
  <si>
    <t>Tecnologia</t>
  </si>
  <si>
    <t>Baja</t>
  </si>
  <si>
    <t>Moderada</t>
  </si>
  <si>
    <t>Alta</t>
  </si>
  <si>
    <t>Extrema</t>
  </si>
  <si>
    <t>7. RIESGO RESIDUAL</t>
  </si>
  <si>
    <t>9. TRATAMIENTO</t>
  </si>
  <si>
    <t>ELABORÓ</t>
  </si>
  <si>
    <t>REVISÓ</t>
  </si>
  <si>
    <t>APROBÓ</t>
  </si>
  <si>
    <t>Versión: 01</t>
  </si>
  <si>
    <t>3.ANALISIS DEL RIESGO</t>
  </si>
  <si>
    <t>3.1 PROBABILIDAD</t>
  </si>
  <si>
    <t>3.2 IMPACTO</t>
  </si>
  <si>
    <t>4. RIESGO INHERENTE</t>
  </si>
  <si>
    <t>4.1 EVALUACION DEL RIESGO</t>
  </si>
  <si>
    <t>5. TRATAMIENTO</t>
  </si>
  <si>
    <t>4. CONTROLES EXISTENTES</t>
  </si>
  <si>
    <t>5. NATURALEZA DEL CONTROL     (P - D - C)</t>
  </si>
  <si>
    <t>3.CALIF</t>
  </si>
  <si>
    <t>6.NUEVA CALIF</t>
  </si>
  <si>
    <t>8. TRATAMIENTO</t>
  </si>
  <si>
    <t>9. ACCIONES</t>
  </si>
  <si>
    <t>10.CRONOGRAMA (Fecha acciones  dd-mm-aaaa)</t>
  </si>
  <si>
    <t xml:space="preserve">    </t>
  </si>
  <si>
    <t>Código: FO-M4-P1-16</t>
  </si>
  <si>
    <t>Código:FO-M4-P1-17</t>
  </si>
  <si>
    <t>Código: FO-M4-P1-18</t>
  </si>
  <si>
    <t>reduccir</t>
  </si>
  <si>
    <t>Preventivo</t>
  </si>
  <si>
    <t>Probabilidad</t>
  </si>
  <si>
    <t>Código: FO-M4-P1-15</t>
  </si>
  <si>
    <t>Fecha de Aprobación: 15/08/2018</t>
  </si>
  <si>
    <t>MATRIZ N° 1 IDENTIFICACIÓN DE RIESGOS DE CORRUPCIÓN POR PROCESO</t>
  </si>
  <si>
    <t>1.CÓDIGO Y NOMBRE DEL PROCESO</t>
  </si>
  <si>
    <t>3.RIESGOS  DE CORRUPCIÓN</t>
  </si>
  <si>
    <t>4.DESCRIPCIÓN DEL RIESGO</t>
  </si>
  <si>
    <t>MATRIZ N° 2 ANÁLISIS DE RIESGOS DE CORRUPCIÓN</t>
  </si>
  <si>
    <t>3.  EVALUACIÓN DEL RIESGO (Zona de Ubicación)</t>
  </si>
  <si>
    <t>6. VALORACIÓN DE CONTROLES -</t>
  </si>
  <si>
    <t>8. EVALUACIÓN</t>
  </si>
  <si>
    <t>8.1 EVALUACIÓN DEL RIESGO</t>
  </si>
  <si>
    <t>EVALUACIÓN DEL CONTROL</t>
  </si>
  <si>
    <t xml:space="preserve">MATRIZ No. 4 MAPA DE RIESGOS DE CORRUPCIÓN </t>
  </si>
  <si>
    <t>12. RESPONSABLES DE ADELANTAR LA ACCIÓN</t>
  </si>
  <si>
    <t>11. INDICADOR DE LA ACCIÓN</t>
  </si>
  <si>
    <t>MATRIZ N° 3 VALORACIÓN DEL RIESGO DE CORRUPCIÓN</t>
  </si>
  <si>
    <t>Falta de objetividad de los auditores en las auditorías, motivados por intereses particulares.RIESGO 1</t>
  </si>
  <si>
    <t>1.Presiones indebidas por parte de los sujetos de auditoria
2.Amiguismo
3. Falta de conocimiento del funcionamiento de la Entidad. 
4. incumpliento en la oportunidad y calidad en la evaluacion y seguimiento por parte del auditor.
5. No aplicabilidad de los valores institucionales (No aplicabilidad del código de ética).</t>
  </si>
  <si>
    <t>1.Los informes generados no permiten identificar adecuadamente las oportunidades de mejora de los procesos evaluados 
2.Pérdida de imagen y credibilidad institucional, a nivel interno y externo.</t>
  </si>
  <si>
    <t>Manipulación u ocultamiento de información de interés público (Informes de auditoría e Informes de Ley).</t>
  </si>
  <si>
    <t>1.Desconocimiento de la norma 
2. Presiones indebidas
3.Favorecimiento
4. No aplicabilidad del código de ética por parte del auditor
5. Deficiencia en la sistematización y trazabilidad de la  información documental (física, digital, audiovisual, telefónica, entre otros).
6. Insuficiente compromiso del nivel directivo en el cumplimiento de las acciones de mejoramiento</t>
  </si>
  <si>
    <t>1.Sanciones internas y externas. 
2.Pérdida de credibilidad institucional,. 3.Desconfianza en el proceso de auditoría</t>
  </si>
  <si>
    <t>Sensibilizacion y capacitación permanente al equipo auditor en la normatividad vigente y código de ética</t>
  </si>
  <si>
    <t>Actualizacion de procedimientos, manuales e instructivos de auditoría.</t>
  </si>
  <si>
    <t xml:space="preserve">Equipos auditores de carácter multidisciplinario con conocimiento en el proceso a auditar </t>
  </si>
  <si>
    <t xml:space="preserve">Rotación del personal en las auditorias programadas en el Programa Anual de Auditorías. </t>
  </si>
  <si>
    <t>Verificar posibles conflictos de interés, inhabilidad o incompatibilidad entre auditor y auditado</t>
  </si>
  <si>
    <t>Actualización de procedimientos, manuales e instructivos de auditoría.</t>
  </si>
  <si>
    <t>Socialización en cada equipo auditor de la información recopilada en las auditorías.</t>
  </si>
  <si>
    <t>Detectivo</t>
  </si>
  <si>
    <t>Impacto</t>
  </si>
  <si>
    <t>Acompañamiento y verificacion en las auditorias realizadas del Jefe de la Oficina de Control Interno (apertura y cierre de las auditorías)</t>
  </si>
  <si>
    <t>2/01/2019 (Programa Anual de Auditorías 2019)</t>
  </si>
  <si>
    <t>16/01/19- 29/12/19 (Verificación de idoneidad)</t>
  </si>
  <si>
    <t>02/01/19-29/12/19</t>
  </si>
  <si>
    <t>N° de auditorias realizadas/Total de Auditorias programadas</t>
  </si>
  <si>
    <t>Solicitud de cambio o traslado del auditor</t>
  </si>
  <si>
    <t xml:space="preserve">Verificar posibles conflictos de interés, inhabilidad o incompatibilidad entre auditor y auditado. </t>
  </si>
  <si>
    <t>N° de capacitaciones realizadas/Total de capacitaciones programadas</t>
  </si>
  <si>
    <t>N° de solicitudes de cambio/ Total de auditorías programadas</t>
  </si>
  <si>
    <t>Jefe de Oficina de Control Interno</t>
  </si>
  <si>
    <t>M12-P1 Evaluar el Sistema Integrado de Gestión.</t>
  </si>
  <si>
    <t xml:space="preserve">Medir y evaluar la eficiencia, eficacia y economía de los demás controles de forma independiente con el fin de proponer a la alta dirección las recomendaciones para el mejoramiento continuo y la introducción de los correctivos necesarios para el cumplimiento de las metas u objetivos previstos. </t>
  </si>
  <si>
    <t>Fecha: 20/12/2018</t>
  </si>
  <si>
    <t>Nombre:  Diego Fernando Sarasti Caicedo</t>
  </si>
  <si>
    <t>Nombre:  Jesus Alaberto Burbano Rosero</t>
  </si>
  <si>
    <t>Nombre: Cesar Mancilla Rodriguez</t>
  </si>
  <si>
    <t>Cargo: Aasesor</t>
  </si>
  <si>
    <t>Cargo:   Director Técnico de Oficina de Control Interno</t>
  </si>
  <si>
    <t>Cargo: Jefe de Oficina de Control Interno</t>
  </si>
  <si>
    <t xml:space="preserve">Falta </t>
  </si>
  <si>
    <t>Informes de auditoria y seguimiento no ajustados a requerimientos legales y administrativos actualizados.</t>
  </si>
  <si>
    <t>Informes de auditoria en los que no se revela de manera objetiva el cumplimiento de los requisitos legales y la evaluacion efectiva de los controles.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</si>
</sst>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1" xfId="0" applyBorder="1"/>
    <xf numFmtId="0" fontId="2" fillId="0" borderId="1" xfId="0" applyFont="1" applyBorder="1"/>
    <xf numFmtId="164" fontId="3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5" fillId="3" borderId="1" xfId="0" applyFont="1" applyFill="1" applyBorder="1"/>
    <xf numFmtId="0" fontId="5" fillId="4" borderId="1" xfId="0" applyFont="1" applyFill="1" applyBorder="1"/>
    <xf numFmtId="0" fontId="5" fillId="5" borderId="1" xfId="0" applyFont="1" applyFill="1" applyBorder="1"/>
    <xf numFmtId="0" fontId="5" fillId="6" borderId="1" xfId="0" applyFont="1" applyFill="1" applyBorder="1"/>
    <xf numFmtId="164" fontId="2" fillId="0" borderId="0" xfId="0" applyNumberFormat="1" applyFont="1" applyFill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1" fillId="0" borderId="0" xfId="0" applyFont="1" applyProtection="1"/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justify" vertical="center" wrapText="1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textRotation="90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center" vertical="center" textRotation="90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Fill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0" xfId="0" applyFont="1" applyFill="1" applyProtection="1">
      <protection locked="0"/>
    </xf>
    <xf numFmtId="0" fontId="0" fillId="0" borderId="0" xfId="0" applyAlignment="1" applyProtection="1">
      <alignment vertical="center"/>
      <protection locked="0"/>
    </xf>
    <xf numFmtId="0" fontId="4" fillId="2" borderId="5" xfId="0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justify" vertical="center" wrapText="1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horizontal="center" wrapText="1"/>
      <protection locked="0"/>
    </xf>
    <xf numFmtId="0" fontId="0" fillId="0" borderId="3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0" xfId="0" applyBorder="1" applyProtection="1">
      <protection locked="0"/>
    </xf>
    <xf numFmtId="164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 applyProtection="1">
      <alignment vertical="top" wrapText="1"/>
      <protection locked="0"/>
    </xf>
    <xf numFmtId="0" fontId="2" fillId="0" borderId="12" xfId="0" applyFont="1" applyFill="1" applyBorder="1" applyAlignment="1" applyProtection="1">
      <alignment vertical="top" wrapText="1"/>
      <protection locked="0"/>
    </xf>
    <xf numFmtId="0" fontId="2" fillId="0" borderId="4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5" xfId="0" applyFont="1" applyFill="1" applyBorder="1" applyAlignment="1" applyProtection="1">
      <alignment vertical="center" wrapText="1"/>
      <protection locked="0"/>
    </xf>
    <xf numFmtId="0" fontId="2" fillId="0" borderId="14" xfId="0" applyFont="1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vertical="center" wrapText="1"/>
      <protection locked="0"/>
    </xf>
    <xf numFmtId="0" fontId="2" fillId="0" borderId="8" xfId="0" applyFont="1" applyFill="1" applyBorder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15" xfId="0" applyFont="1" applyFill="1" applyBorder="1" applyAlignment="1" applyProtection="1">
      <alignment vertical="top" wrapText="1"/>
      <protection locked="0"/>
    </xf>
    <xf numFmtId="0" fontId="2" fillId="0" borderId="14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3" xfId="0" applyFont="1" applyFill="1" applyBorder="1" applyAlignment="1" applyProtection="1">
      <alignment vertical="top" wrapText="1"/>
      <protection locked="0"/>
    </xf>
    <xf numFmtId="0" fontId="2" fillId="0" borderId="8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2" fillId="0" borderId="13" xfId="0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Fill="1" applyBorder="1" applyAlignment="1" applyProtection="1">
      <alignment horizontal="left"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textRotation="90" wrapText="1"/>
      <protection locked="0"/>
    </xf>
    <xf numFmtId="0" fontId="2" fillId="0" borderId="4" xfId="0" applyFont="1" applyFill="1" applyBorder="1" applyAlignment="1" applyProtection="1">
      <alignment horizontal="center" vertical="center" textRotation="90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64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0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Normal" xfId="0" builtinId="0"/>
  </cellStyles>
  <dxfs count="20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76200</xdr:rowOff>
        </xdr:from>
        <xdr:to>
          <xdr:col>0</xdr:col>
          <xdr:colOff>9525</xdr:colOff>
          <xdr:row>3</xdr:row>
          <xdr:rowOff>133350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xmlns="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1114425</xdr:colOff>
          <xdr:row>1</xdr:row>
          <xdr:rowOff>133350</xdr:rowOff>
        </xdr:from>
        <xdr:to>
          <xdr:col>1</xdr:col>
          <xdr:colOff>304800</xdr:colOff>
          <xdr:row>3</xdr:row>
          <xdr:rowOff>85725</xdr:rowOff>
        </xdr:to>
        <xdr:sp macro="" textlink="">
          <xdr:nvSpPr>
            <xdr:cNvPr id="9341" name="Object 125" hidden="1">
              <a:extLst>
                <a:ext uri="{63B3BB69-23CF-44E3-9099-C40C66FF867C}">
                  <a14:compatExt spid="_x0000_s9341"/>
                </a:ext>
                <a:ext uri="{FF2B5EF4-FFF2-40B4-BE49-F238E27FC236}">
                  <a16:creationId xmlns:a16="http://schemas.microsoft.com/office/drawing/2014/main" xmlns="" id="{00000000-0008-0000-0000-00007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76200</xdr:rowOff>
        </xdr:from>
        <xdr:to>
          <xdr:col>0</xdr:col>
          <xdr:colOff>9525</xdr:colOff>
          <xdr:row>3</xdr:row>
          <xdr:rowOff>133350</xdr:rowOff>
        </xdr:to>
        <xdr:sp macro="" textlink="">
          <xdr:nvSpPr>
            <xdr:cNvPr id="5195" name="Object 75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xmlns="" id="{00000000-0008-0000-01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76200</xdr:rowOff>
        </xdr:from>
        <xdr:to>
          <xdr:col>0</xdr:col>
          <xdr:colOff>9525</xdr:colOff>
          <xdr:row>3</xdr:row>
          <xdr:rowOff>133350</xdr:rowOff>
        </xdr:to>
        <xdr:sp macro="" textlink="">
          <xdr:nvSpPr>
            <xdr:cNvPr id="5200" name="Object 80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xmlns="" id="{00000000-0008-0000-01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76200</xdr:rowOff>
        </xdr:from>
        <xdr:to>
          <xdr:col>0</xdr:col>
          <xdr:colOff>9525</xdr:colOff>
          <xdr:row>3</xdr:row>
          <xdr:rowOff>133350</xdr:rowOff>
        </xdr:to>
        <xdr:sp macro="" textlink="">
          <xdr:nvSpPr>
            <xdr:cNvPr id="5377" name="Object 257" hidden="1">
              <a:extLst>
                <a:ext uri="{63B3BB69-23CF-44E3-9099-C40C66FF867C}">
                  <a14:compatExt spid="_x0000_s5377"/>
                </a:ext>
                <a:ext uri="{FF2B5EF4-FFF2-40B4-BE49-F238E27FC236}">
                  <a16:creationId xmlns:a16="http://schemas.microsoft.com/office/drawing/2014/main" xmlns="" id="{00000000-0008-0000-0100-00000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571500</xdr:colOff>
          <xdr:row>1</xdr:row>
          <xdr:rowOff>95250</xdr:rowOff>
        </xdr:from>
        <xdr:to>
          <xdr:col>0</xdr:col>
          <xdr:colOff>962025</xdr:colOff>
          <xdr:row>2</xdr:row>
          <xdr:rowOff>200025</xdr:rowOff>
        </xdr:to>
        <xdr:sp macro="" textlink="">
          <xdr:nvSpPr>
            <xdr:cNvPr id="5378" name="Object 258" hidden="1">
              <a:extLst>
                <a:ext uri="{63B3BB69-23CF-44E3-9099-C40C66FF867C}">
                  <a14:compatExt spid="_x0000_s5378"/>
                </a:ext>
                <a:ext uri="{FF2B5EF4-FFF2-40B4-BE49-F238E27FC236}">
                  <a16:creationId xmlns:a16="http://schemas.microsoft.com/office/drawing/2014/main" xmlns="" id="{00000000-0008-0000-0100-00000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0</xdr:colOff>
          <xdr:row>3</xdr:row>
          <xdr:rowOff>28575</xdr:rowOff>
        </xdr:to>
        <xdr:sp macro="" textlink="">
          <xdr:nvSpPr>
            <xdr:cNvPr id="6163" name="Object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xmlns="" id="{00000000-0008-0000-02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76200</xdr:rowOff>
        </xdr:from>
        <xdr:to>
          <xdr:col>0</xdr:col>
          <xdr:colOff>9525</xdr:colOff>
          <xdr:row>3</xdr:row>
          <xdr:rowOff>133350</xdr:rowOff>
        </xdr:to>
        <xdr:sp macro="" textlink="">
          <xdr:nvSpPr>
            <xdr:cNvPr id="6164" name="Object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xmlns="" id="{00000000-0008-0000-02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1990725</xdr:colOff>
          <xdr:row>1</xdr:row>
          <xdr:rowOff>66675</xdr:rowOff>
        </xdr:from>
        <xdr:to>
          <xdr:col>2</xdr:col>
          <xdr:colOff>190500</xdr:colOff>
          <xdr:row>2</xdr:row>
          <xdr:rowOff>314325</xdr:rowOff>
        </xdr:to>
        <xdr:sp macro="" textlink="">
          <xdr:nvSpPr>
            <xdr:cNvPr id="6346" name="Object 202" hidden="1">
              <a:extLst>
                <a:ext uri="{63B3BB69-23CF-44E3-9099-C40C66FF867C}">
                  <a14:compatExt spid="_x0000_s6346"/>
                </a:ext>
                <a:ext uri="{FF2B5EF4-FFF2-40B4-BE49-F238E27FC236}">
                  <a16:creationId xmlns:a16="http://schemas.microsoft.com/office/drawing/2014/main" xmlns="" id="{00000000-0008-0000-0200-0000C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</xdr:row>
          <xdr:rowOff>76200</xdr:rowOff>
        </xdr:from>
        <xdr:to>
          <xdr:col>0</xdr:col>
          <xdr:colOff>9525</xdr:colOff>
          <xdr:row>4</xdr:row>
          <xdr:rowOff>133350</xdr:rowOff>
        </xdr:to>
        <xdr:sp macro="" textlink="">
          <xdr:nvSpPr>
            <xdr:cNvPr id="6347" name="Object 203" hidden="1">
              <a:extLst>
                <a:ext uri="{63B3BB69-23CF-44E3-9099-C40C66FF867C}">
                  <a14:compatExt spid="_x0000_s6347"/>
                </a:ext>
                <a:ext uri="{FF2B5EF4-FFF2-40B4-BE49-F238E27FC236}">
                  <a16:creationId xmlns:a16="http://schemas.microsoft.com/office/drawing/2014/main" xmlns="" id="{00000000-0008-0000-0200-0000C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76200</xdr:rowOff>
        </xdr:from>
        <xdr:to>
          <xdr:col>0</xdr:col>
          <xdr:colOff>9525</xdr:colOff>
          <xdr:row>3</xdr:row>
          <xdr:rowOff>133350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xmlns="" id="{00000000-0008-0000-03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1000125</xdr:colOff>
          <xdr:row>1</xdr:row>
          <xdr:rowOff>57150</xdr:rowOff>
        </xdr:from>
        <xdr:to>
          <xdr:col>2</xdr:col>
          <xdr:colOff>590550</xdr:colOff>
          <xdr:row>3</xdr:row>
          <xdr:rowOff>66675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xmlns="" id="{00000000-0008-0000-03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</xdr:row>
          <xdr:rowOff>76200</xdr:rowOff>
        </xdr:from>
        <xdr:to>
          <xdr:col>0</xdr:col>
          <xdr:colOff>9525</xdr:colOff>
          <xdr:row>4</xdr:row>
          <xdr:rowOff>133350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xmlns="" id="{00000000-0008-0000-03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5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Relationship Id="rId9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0.bin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9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oleObject" Target="../embeddings/oleObject13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1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J18"/>
  <sheetViews>
    <sheetView tabSelected="1" zoomScale="70" zoomScaleNormal="70" workbookViewId="0">
      <pane xSplit="2" ySplit="5" topLeftCell="E8" activePane="bottomRight" state="frozen"/>
      <selection pane="topRight" activeCell="C1" sqref="C1"/>
      <selection pane="bottomLeft" activeCell="A6" sqref="A6"/>
      <selection pane="bottomRight" activeCell="G9" sqref="G9:H11"/>
    </sheetView>
  </sheetViews>
  <sheetFormatPr baseColWidth="10" defaultRowHeight="12.75" x14ac:dyDescent="0.2"/>
  <cols>
    <col min="1" max="1" width="19.5703125" style="8" customWidth="1"/>
    <col min="2" max="2" width="22.140625" style="8" customWidth="1"/>
    <col min="3" max="3" width="4.140625" style="8" customWidth="1"/>
    <col min="4" max="4" width="38.42578125" style="8" customWidth="1"/>
    <col min="5" max="5" width="43.42578125" style="8" customWidth="1"/>
    <col min="6" max="6" width="42.7109375" style="8" customWidth="1"/>
    <col min="7" max="7" width="11.42578125" style="8"/>
    <col min="8" max="8" width="43.140625" style="8" customWidth="1"/>
    <col min="9" max="16384" width="11.42578125" style="8"/>
  </cols>
  <sheetData>
    <row r="1" spans="1:10" ht="12.75" customHeight="1" x14ac:dyDescent="0.2">
      <c r="A1" s="61" t="s">
        <v>19</v>
      </c>
      <c r="B1" s="62"/>
      <c r="C1" s="69" t="s">
        <v>75</v>
      </c>
      <c r="D1" s="69"/>
      <c r="E1" s="69"/>
      <c r="F1" s="69"/>
      <c r="G1" s="70" t="s">
        <v>73</v>
      </c>
      <c r="H1" s="70"/>
    </row>
    <row r="2" spans="1:10" ht="12.75" customHeight="1" x14ac:dyDescent="0.2">
      <c r="A2" s="63"/>
      <c r="B2" s="64"/>
      <c r="C2" s="69"/>
      <c r="D2" s="69"/>
      <c r="E2" s="69"/>
      <c r="F2" s="69"/>
      <c r="G2" s="70" t="s">
        <v>52</v>
      </c>
      <c r="H2" s="70"/>
    </row>
    <row r="3" spans="1:10" ht="29.25" customHeight="1" x14ac:dyDescent="0.2">
      <c r="A3" s="65" t="s">
        <v>20</v>
      </c>
      <c r="B3" s="66"/>
      <c r="C3" s="69"/>
      <c r="D3" s="69"/>
      <c r="E3" s="69"/>
      <c r="F3" s="69"/>
      <c r="G3" s="70" t="s">
        <v>74</v>
      </c>
      <c r="H3" s="70"/>
    </row>
    <row r="4" spans="1:10" ht="24.75" customHeight="1" x14ac:dyDescent="0.2">
      <c r="A4" s="67"/>
      <c r="B4" s="68"/>
      <c r="C4" s="69"/>
      <c r="D4" s="69"/>
      <c r="E4" s="69"/>
      <c r="F4" s="69"/>
      <c r="G4" s="70" t="s">
        <v>3</v>
      </c>
      <c r="H4" s="70"/>
    </row>
    <row r="5" spans="1:10" s="26" customFormat="1" ht="38.25" x14ac:dyDescent="0.2">
      <c r="A5" s="25" t="s">
        <v>76</v>
      </c>
      <c r="B5" s="25" t="s">
        <v>5</v>
      </c>
      <c r="C5" s="60" t="s">
        <v>77</v>
      </c>
      <c r="D5" s="60"/>
      <c r="E5" s="25" t="s">
        <v>78</v>
      </c>
      <c r="F5" s="25" t="s">
        <v>12</v>
      </c>
      <c r="G5" s="60" t="s">
        <v>6</v>
      </c>
      <c r="H5" s="60"/>
    </row>
    <row r="6" spans="1:10" ht="60" customHeight="1" x14ac:dyDescent="0.2">
      <c r="A6" s="75" t="s">
        <v>114</v>
      </c>
      <c r="B6" s="75" t="s">
        <v>115</v>
      </c>
      <c r="C6" s="75">
        <v>1</v>
      </c>
      <c r="D6" s="77" t="s">
        <v>89</v>
      </c>
      <c r="E6" s="77" t="s">
        <v>124</v>
      </c>
      <c r="F6" s="77" t="s">
        <v>90</v>
      </c>
      <c r="G6" s="86" t="s">
        <v>91</v>
      </c>
      <c r="H6" s="87"/>
    </row>
    <row r="7" spans="1:10" ht="27.75" customHeight="1" x14ac:dyDescent="0.2">
      <c r="A7" s="76"/>
      <c r="B7" s="76"/>
      <c r="C7" s="76"/>
      <c r="D7" s="78"/>
      <c r="E7" s="78"/>
      <c r="F7" s="78"/>
      <c r="G7" s="88"/>
      <c r="H7" s="89"/>
      <c r="J7" s="35"/>
    </row>
    <row r="8" spans="1:10" ht="72.75" customHeight="1" x14ac:dyDescent="0.2">
      <c r="A8" s="76"/>
      <c r="B8" s="76"/>
      <c r="C8" s="92"/>
      <c r="D8" s="79"/>
      <c r="E8" s="79"/>
      <c r="F8" s="79"/>
      <c r="G8" s="90"/>
      <c r="H8" s="91"/>
    </row>
    <row r="9" spans="1:10" ht="12.75" customHeight="1" x14ac:dyDescent="0.2">
      <c r="A9" s="76"/>
      <c r="B9" s="76"/>
      <c r="C9" s="75">
        <v>2</v>
      </c>
      <c r="D9" s="77" t="s">
        <v>92</v>
      </c>
      <c r="E9" s="93" t="s">
        <v>125</v>
      </c>
      <c r="F9" s="80" t="s">
        <v>93</v>
      </c>
      <c r="G9" s="96" t="s">
        <v>94</v>
      </c>
      <c r="H9" s="97"/>
    </row>
    <row r="10" spans="1:10" ht="42.75" customHeight="1" x14ac:dyDescent="0.2">
      <c r="A10" s="76"/>
      <c r="B10" s="76"/>
      <c r="C10" s="76"/>
      <c r="D10" s="78"/>
      <c r="E10" s="94"/>
      <c r="F10" s="81"/>
      <c r="G10" s="98"/>
      <c r="H10" s="99"/>
    </row>
    <row r="11" spans="1:10" ht="108" customHeight="1" x14ac:dyDescent="0.2">
      <c r="A11" s="76"/>
      <c r="B11" s="76"/>
      <c r="C11" s="92"/>
      <c r="D11" s="79"/>
      <c r="E11" s="95"/>
      <c r="F11" s="82"/>
      <c r="G11" s="100"/>
      <c r="H11" s="101"/>
    </row>
    <row r="12" spans="1:10" ht="21.75" customHeight="1" x14ac:dyDescent="0.2">
      <c r="A12" s="36"/>
      <c r="B12" s="37"/>
      <c r="C12" s="37"/>
      <c r="D12" s="37"/>
      <c r="E12" s="37"/>
      <c r="F12" s="37"/>
      <c r="G12" s="37"/>
      <c r="H12" s="38"/>
    </row>
    <row r="13" spans="1:10" x14ac:dyDescent="0.2">
      <c r="A13" s="74" t="s">
        <v>49</v>
      </c>
      <c r="B13" s="74"/>
      <c r="C13" s="74"/>
      <c r="D13" s="74"/>
      <c r="E13" s="59" t="s">
        <v>50</v>
      </c>
      <c r="F13" s="59"/>
      <c r="G13" s="60" t="s">
        <v>51</v>
      </c>
      <c r="H13" s="60"/>
    </row>
    <row r="14" spans="1:10" ht="27.75" customHeight="1" x14ac:dyDescent="0.2">
      <c r="A14" s="71" t="s">
        <v>118</v>
      </c>
      <c r="B14" s="72"/>
      <c r="C14" s="72"/>
      <c r="D14" s="73"/>
      <c r="E14" s="70" t="s">
        <v>117</v>
      </c>
      <c r="F14" s="70"/>
      <c r="G14" s="57" t="s">
        <v>119</v>
      </c>
      <c r="H14" s="58"/>
    </row>
    <row r="15" spans="1:10" ht="27.75" customHeight="1" x14ac:dyDescent="0.2">
      <c r="A15" s="85" t="s">
        <v>120</v>
      </c>
      <c r="B15" s="85"/>
      <c r="C15" s="85"/>
      <c r="D15" s="85"/>
      <c r="E15" s="70" t="s">
        <v>121</v>
      </c>
      <c r="F15" s="70"/>
      <c r="G15" s="57" t="s">
        <v>122</v>
      </c>
      <c r="H15" s="58"/>
    </row>
    <row r="16" spans="1:10" ht="48.75" customHeight="1" x14ac:dyDescent="0.2">
      <c r="A16" s="57" t="s">
        <v>2</v>
      </c>
      <c r="B16" s="84"/>
      <c r="C16" s="84"/>
      <c r="D16" s="58"/>
      <c r="E16" s="57" t="s">
        <v>2</v>
      </c>
      <c r="F16" s="58"/>
      <c r="G16" s="57" t="s">
        <v>2</v>
      </c>
      <c r="H16" s="58"/>
    </row>
    <row r="17" spans="1:8" ht="20.25" customHeight="1" x14ac:dyDescent="0.2">
      <c r="A17" s="83" t="s">
        <v>116</v>
      </c>
      <c r="B17" s="83"/>
      <c r="C17" s="83"/>
      <c r="D17" s="83"/>
      <c r="E17" s="55" t="s">
        <v>116</v>
      </c>
      <c r="F17" s="56"/>
      <c r="G17" s="55" t="s">
        <v>116</v>
      </c>
      <c r="H17" s="56"/>
    </row>
    <row r="18" spans="1:8" s="4" customFormat="1" x14ac:dyDescent="0.2"/>
  </sheetData>
  <sheetProtection formatCells="0" formatColumns="0" formatRows="0" insertRows="0" deleteRows="0"/>
  <mergeCells count="36">
    <mergeCell ref="G6:H8"/>
    <mergeCell ref="C6:C8"/>
    <mergeCell ref="C9:C11"/>
    <mergeCell ref="D9:D11"/>
    <mergeCell ref="E9:E11"/>
    <mergeCell ref="G9:H11"/>
    <mergeCell ref="A17:D17"/>
    <mergeCell ref="A16:D16"/>
    <mergeCell ref="E16:F16"/>
    <mergeCell ref="A15:D15"/>
    <mergeCell ref="E15:F15"/>
    <mergeCell ref="E17:F17"/>
    <mergeCell ref="A14:D14"/>
    <mergeCell ref="E14:F14"/>
    <mergeCell ref="A13:D13"/>
    <mergeCell ref="A6:A11"/>
    <mergeCell ref="B6:B11"/>
    <mergeCell ref="D6:D8"/>
    <mergeCell ref="E6:E8"/>
    <mergeCell ref="F9:F11"/>
    <mergeCell ref="F6:F8"/>
    <mergeCell ref="A1:B2"/>
    <mergeCell ref="A3:B4"/>
    <mergeCell ref="C5:D5"/>
    <mergeCell ref="C1:F4"/>
    <mergeCell ref="G1:H1"/>
    <mergeCell ref="G2:H2"/>
    <mergeCell ref="G3:H3"/>
    <mergeCell ref="G4:H4"/>
    <mergeCell ref="G5:H5"/>
    <mergeCell ref="G17:H17"/>
    <mergeCell ref="G15:H15"/>
    <mergeCell ref="G16:H16"/>
    <mergeCell ref="E13:F13"/>
    <mergeCell ref="G13:H13"/>
    <mergeCell ref="G14:H14"/>
  </mergeCells>
  <phoneticPr fontId="0" type="noConversion"/>
  <printOptions horizontalCentered="1" verticalCentered="1"/>
  <pageMargins left="0.19685039370078741" right="0.51181102362204722" top="0.74803149606299213" bottom="0.55118110236220474" header="0.31496062992125984" footer="0.31496062992125984"/>
  <pageSetup scale="54" orientation="landscape" horizontalDpi="4294967293" r:id="rId1"/>
  <drawing r:id="rId2"/>
  <legacyDrawing r:id="rId3"/>
  <oleObjects>
    <mc:AlternateContent xmlns:mc="http://schemas.openxmlformats.org/markup-compatibility/2006">
      <mc:Choice Requires="x14">
        <oleObject progId="Word.Picture.8" shapeId="9217" r:id="rId4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76200</xdr:rowOff>
              </from>
              <to>
                <xdr:col>0</xdr:col>
                <xdr:colOff>9525</xdr:colOff>
                <xdr:row>3</xdr:row>
                <xdr:rowOff>133350</xdr:rowOff>
              </to>
            </anchor>
          </objectPr>
        </oleObject>
      </mc:Choice>
      <mc:Fallback>
        <oleObject progId="Word.Picture.8" shapeId="9217" r:id="rId4"/>
      </mc:Fallback>
    </mc:AlternateContent>
    <mc:AlternateContent xmlns:mc="http://schemas.openxmlformats.org/markup-compatibility/2006">
      <mc:Choice Requires="x14">
        <oleObject progId="Word.Picture.8" shapeId="9341" r:id="rId6">
          <objectPr defaultSize="0" autoPict="0" r:id="rId5">
            <anchor moveWithCells="1" sizeWithCells="1">
              <from>
                <xdr:col>0</xdr:col>
                <xdr:colOff>1114425</xdr:colOff>
                <xdr:row>1</xdr:row>
                <xdr:rowOff>133350</xdr:rowOff>
              </from>
              <to>
                <xdr:col>1</xdr:col>
                <xdr:colOff>304800</xdr:colOff>
                <xdr:row>3</xdr:row>
                <xdr:rowOff>85725</xdr:rowOff>
              </to>
            </anchor>
          </objectPr>
        </oleObject>
      </mc:Choice>
      <mc:Fallback>
        <oleObject progId="Word.Picture.8" shapeId="9341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K18"/>
  <sheetViews>
    <sheetView zoomScale="70" zoomScaleNormal="70" workbookViewId="0">
      <selection activeCell="C8" sqref="C8:C10"/>
    </sheetView>
  </sheetViews>
  <sheetFormatPr baseColWidth="10" defaultColWidth="18.28515625" defaultRowHeight="14.25" x14ac:dyDescent="0.2"/>
  <cols>
    <col min="1" max="1" width="26.140625" style="7" customWidth="1"/>
    <col min="2" max="2" width="3" style="7" bestFit="1" customWidth="1"/>
    <col min="3" max="3" width="49" style="7" customWidth="1"/>
    <col min="4" max="4" width="4" style="7" customWidth="1"/>
    <col min="5" max="5" width="18.5703125" style="7" customWidth="1"/>
    <col min="6" max="6" width="4.7109375" style="7" customWidth="1"/>
    <col min="7" max="7" width="19.42578125" style="7" customWidth="1"/>
    <col min="8" max="8" width="5.140625" style="7" customWidth="1"/>
    <col min="9" max="9" width="18" style="7" bestFit="1" customWidth="1"/>
    <col min="10" max="10" width="31.42578125" style="45" customWidth="1"/>
    <col min="11" max="24" width="18.28515625" style="7"/>
    <col min="25" max="25" width="3.28515625" style="7" bestFit="1" customWidth="1"/>
    <col min="26" max="16384" width="18.28515625" style="7"/>
  </cols>
  <sheetData>
    <row r="1" spans="1:11" s="3" customFormat="1" ht="24.75" customHeight="1" x14ac:dyDescent="0.2">
      <c r="A1" s="61" t="s">
        <v>19</v>
      </c>
      <c r="B1" s="69" t="s">
        <v>79</v>
      </c>
      <c r="C1" s="69"/>
      <c r="D1" s="69"/>
      <c r="E1" s="69"/>
      <c r="F1" s="69"/>
      <c r="G1" s="69"/>
      <c r="H1" s="69"/>
      <c r="I1" s="69"/>
      <c r="J1" s="42" t="s">
        <v>67</v>
      </c>
    </row>
    <row r="2" spans="1:11" s="3" customFormat="1" ht="24.75" customHeight="1" x14ac:dyDescent="0.2">
      <c r="A2" s="63"/>
      <c r="B2" s="69"/>
      <c r="C2" s="69"/>
      <c r="D2" s="69"/>
      <c r="E2" s="69"/>
      <c r="F2" s="69"/>
      <c r="G2" s="69"/>
      <c r="H2" s="69"/>
      <c r="I2" s="69"/>
      <c r="J2" s="42" t="s">
        <v>52</v>
      </c>
    </row>
    <row r="3" spans="1:11" s="3" customFormat="1" ht="21.75" customHeight="1" x14ac:dyDescent="0.2">
      <c r="A3" s="65" t="s">
        <v>20</v>
      </c>
      <c r="B3" s="69"/>
      <c r="C3" s="69"/>
      <c r="D3" s="69"/>
      <c r="E3" s="69"/>
      <c r="F3" s="69"/>
      <c r="G3" s="69"/>
      <c r="H3" s="69"/>
      <c r="I3" s="69"/>
      <c r="J3" s="42" t="s">
        <v>74</v>
      </c>
    </row>
    <row r="4" spans="1:11" s="3" customFormat="1" ht="17.25" customHeight="1" x14ac:dyDescent="0.2">
      <c r="A4" s="67"/>
      <c r="B4" s="69"/>
      <c r="C4" s="69"/>
      <c r="D4" s="69"/>
      <c r="E4" s="69"/>
      <c r="F4" s="69"/>
      <c r="G4" s="69"/>
      <c r="H4" s="69"/>
      <c r="I4" s="69"/>
      <c r="J4" s="42" t="s">
        <v>3</v>
      </c>
    </row>
    <row r="5" spans="1:11" s="27" customFormat="1" ht="14.25" customHeight="1" x14ac:dyDescent="0.2">
      <c r="A5" s="109" t="s">
        <v>4</v>
      </c>
      <c r="B5" s="111" t="s">
        <v>18</v>
      </c>
      <c r="C5" s="112"/>
      <c r="D5" s="109" t="s">
        <v>53</v>
      </c>
      <c r="E5" s="109"/>
      <c r="F5" s="109"/>
      <c r="G5" s="109"/>
      <c r="H5" s="109" t="s">
        <v>56</v>
      </c>
      <c r="I5" s="110"/>
      <c r="J5" s="109" t="s">
        <v>58</v>
      </c>
    </row>
    <row r="6" spans="1:11" s="27" customFormat="1" ht="28.5" customHeight="1" x14ac:dyDescent="0.2">
      <c r="A6" s="109"/>
      <c r="B6" s="113"/>
      <c r="C6" s="114"/>
      <c r="D6" s="109" t="s">
        <v>54</v>
      </c>
      <c r="E6" s="109"/>
      <c r="F6" s="109" t="s">
        <v>55</v>
      </c>
      <c r="G6" s="109"/>
      <c r="H6" s="109" t="s">
        <v>57</v>
      </c>
      <c r="I6" s="110"/>
      <c r="J6" s="109"/>
    </row>
    <row r="7" spans="1:11" s="27" customFormat="1" ht="24" x14ac:dyDescent="0.2">
      <c r="A7" s="109"/>
      <c r="B7" s="115"/>
      <c r="C7" s="116"/>
      <c r="D7" s="28" t="s">
        <v>0</v>
      </c>
      <c r="E7" s="29" t="s">
        <v>1</v>
      </c>
      <c r="F7" s="28" t="s">
        <v>0</v>
      </c>
      <c r="G7" s="39" t="s">
        <v>1</v>
      </c>
      <c r="H7" s="30" t="s">
        <v>7</v>
      </c>
      <c r="I7" s="40" t="s">
        <v>8</v>
      </c>
      <c r="J7" s="109"/>
    </row>
    <row r="8" spans="1:11" s="22" customFormat="1" ht="24" customHeight="1" x14ac:dyDescent="0.2">
      <c r="A8" s="117" t="str">
        <f>+Identificacion!A6</f>
        <v>M12-P1 Evaluar el Sistema Integrado de Gestión.</v>
      </c>
      <c r="B8" s="117">
        <f>+Identificacion!C6</f>
        <v>1</v>
      </c>
      <c r="C8" s="107" t="str">
        <f>IF(Identificacion!D6&lt;&gt;"",Identificacion!D6,"")</f>
        <v>Falta de objetividad de los auditores en las auditorías, motivados por intereses particulares.RIESGO 1</v>
      </c>
      <c r="D8" s="117">
        <v>2</v>
      </c>
      <c r="E8" s="108" t="str">
        <f t="shared" ref="E8:E11" si="0">IF(D8=1,"Excepcional", IF(D8=2,"Improbable",IF(D8=3,"Posible",IF(D8=4,"Es Probable",IF(D8=5,"Es muy seguro","")))))</f>
        <v>Improbable</v>
      </c>
      <c r="F8" s="103">
        <v>5</v>
      </c>
      <c r="G8" s="104" t="str">
        <f t="shared" ref="G8:G11" si="1">IF(F8=5,"Moderado", IF(F8=10,"Mayor",IF(F8=20,"Catastrofico","")))</f>
        <v>Moderado</v>
      </c>
      <c r="H8" s="105">
        <f t="shared" ref="H8:H11" si="2">IF(F8*D8&gt;0,F8*D8,"")</f>
        <v>10</v>
      </c>
      <c r="I8" s="106" t="str">
        <f>IF(AND(H8&gt;4,H8&lt;11),"Baja",IF(AND(H8&gt;14,H8&lt;26),"Moderada",IF(AND(H8&gt;29,H8&lt;51),"Alta",IF(AND(H8&gt;59,H8&lt;=100),"Extrema",""))))</f>
        <v>Baja</v>
      </c>
      <c r="J8" s="102" t="s">
        <v>70</v>
      </c>
    </row>
    <row r="9" spans="1:11" s="22" customFormat="1" ht="24" customHeight="1" x14ac:dyDescent="0.2">
      <c r="A9" s="117"/>
      <c r="B9" s="117"/>
      <c r="C9" s="107"/>
      <c r="D9" s="117"/>
      <c r="E9" s="108"/>
      <c r="F9" s="103"/>
      <c r="G9" s="104"/>
      <c r="H9" s="105"/>
      <c r="I9" s="106"/>
      <c r="J9" s="102"/>
      <c r="K9" s="22" t="s">
        <v>123</v>
      </c>
    </row>
    <row r="10" spans="1:11" s="22" customFormat="1" ht="24" customHeight="1" x14ac:dyDescent="0.2">
      <c r="A10" s="117"/>
      <c r="B10" s="117"/>
      <c r="C10" s="107"/>
      <c r="D10" s="117"/>
      <c r="E10" s="108"/>
      <c r="F10" s="103"/>
      <c r="G10" s="104"/>
      <c r="H10" s="105"/>
      <c r="I10" s="106"/>
      <c r="J10" s="102"/>
    </row>
    <row r="11" spans="1:11" s="22" customFormat="1" ht="24" customHeight="1" x14ac:dyDescent="0.2">
      <c r="A11" s="117"/>
      <c r="B11" s="117">
        <f>+Identificacion!C9</f>
        <v>2</v>
      </c>
      <c r="C11" s="107" t="str">
        <f>IF(Identificacion!D9&lt;&gt;"",Identificacion!D9,"")</f>
        <v>Manipulación u ocultamiento de información de interés público (Informes de auditoría e Informes de Ley).</v>
      </c>
      <c r="D11" s="117">
        <v>3</v>
      </c>
      <c r="E11" s="108" t="str">
        <f t="shared" si="0"/>
        <v>Posible</v>
      </c>
      <c r="F11" s="103">
        <v>10</v>
      </c>
      <c r="G11" s="104" t="str">
        <f t="shared" si="1"/>
        <v>Mayor</v>
      </c>
      <c r="H11" s="105">
        <f t="shared" si="2"/>
        <v>30</v>
      </c>
      <c r="I11" s="106" t="str">
        <f t="shared" ref="I11" si="3">IF(AND(H11&gt;4,H11&lt;11),"Baja",IF(AND(H11&gt;14,H11&lt;26),"Moderada",IF(AND(H11&gt;29,H11&lt;51),"Alta",IF(AND(H11&gt;59,H11&lt;=100),"Extrema",""))))</f>
        <v>Alta</v>
      </c>
      <c r="J11" s="102" t="s">
        <v>70</v>
      </c>
    </row>
    <row r="12" spans="1:11" s="22" customFormat="1" ht="27.75" customHeight="1" x14ac:dyDescent="0.2">
      <c r="A12" s="117"/>
      <c r="B12" s="117"/>
      <c r="C12" s="107"/>
      <c r="D12" s="117"/>
      <c r="E12" s="108"/>
      <c r="F12" s="103"/>
      <c r="G12" s="104"/>
      <c r="H12" s="105"/>
      <c r="I12" s="106"/>
      <c r="J12" s="102"/>
    </row>
    <row r="13" spans="1:11" s="22" customFormat="1" ht="27.75" customHeight="1" x14ac:dyDescent="0.2">
      <c r="A13" s="117"/>
      <c r="B13" s="117"/>
      <c r="C13" s="107"/>
      <c r="D13" s="117"/>
      <c r="E13" s="108"/>
      <c r="F13" s="103"/>
      <c r="G13" s="104"/>
      <c r="H13" s="105"/>
      <c r="I13" s="106"/>
      <c r="J13" s="102"/>
    </row>
    <row r="14" spans="1:11" s="8" customFormat="1" ht="12.75" x14ac:dyDescent="0.2">
      <c r="A14" s="59" t="s">
        <v>49</v>
      </c>
      <c r="B14" s="59"/>
      <c r="C14" s="59"/>
      <c r="D14" s="59"/>
      <c r="E14" s="59" t="s">
        <v>50</v>
      </c>
      <c r="F14" s="59"/>
      <c r="G14" s="60"/>
      <c r="H14" s="60"/>
      <c r="I14" s="8" t="s">
        <v>51</v>
      </c>
    </row>
    <row r="15" spans="1:11" s="8" customFormat="1" ht="27.75" customHeight="1" x14ac:dyDescent="0.2">
      <c r="A15" s="71" t="s">
        <v>118</v>
      </c>
      <c r="B15" s="72"/>
      <c r="C15" s="72"/>
      <c r="D15" s="73"/>
      <c r="E15" s="70" t="s">
        <v>117</v>
      </c>
      <c r="F15" s="70"/>
      <c r="G15" s="70"/>
      <c r="H15" s="70"/>
      <c r="I15" s="57" t="s">
        <v>119</v>
      </c>
      <c r="J15" s="58"/>
    </row>
    <row r="16" spans="1:11" s="8" customFormat="1" ht="27.75" customHeight="1" x14ac:dyDescent="0.2">
      <c r="A16" s="85" t="s">
        <v>120</v>
      </c>
      <c r="B16" s="85"/>
      <c r="C16" s="85"/>
      <c r="D16" s="85"/>
      <c r="E16" s="70" t="s">
        <v>121</v>
      </c>
      <c r="F16" s="70"/>
      <c r="G16" s="70"/>
      <c r="H16" s="70"/>
      <c r="I16" s="57" t="s">
        <v>122</v>
      </c>
      <c r="J16" s="58"/>
    </row>
    <row r="17" spans="1:10" s="8" customFormat="1" ht="48.75" customHeight="1" x14ac:dyDescent="0.2">
      <c r="A17" s="57" t="s">
        <v>2</v>
      </c>
      <c r="B17" s="84"/>
      <c r="C17" s="84"/>
      <c r="D17" s="58"/>
      <c r="E17" s="70" t="s">
        <v>2</v>
      </c>
      <c r="F17" s="70"/>
      <c r="G17" s="70"/>
      <c r="H17" s="70"/>
      <c r="I17" s="57" t="s">
        <v>2</v>
      </c>
      <c r="J17" s="58"/>
    </row>
    <row r="18" spans="1:10" s="8" customFormat="1" ht="20.25" customHeight="1" x14ac:dyDescent="0.2">
      <c r="A18" s="83" t="s">
        <v>116</v>
      </c>
      <c r="B18" s="83"/>
      <c r="C18" s="83"/>
      <c r="D18" s="83"/>
      <c r="E18" s="70" t="s">
        <v>116</v>
      </c>
      <c r="F18" s="70"/>
      <c r="G18" s="70"/>
      <c r="H18" s="70"/>
      <c r="I18" s="55" t="s">
        <v>116</v>
      </c>
      <c r="J18" s="56"/>
    </row>
  </sheetData>
  <sheetProtection formatCells="0" formatColumns="0" formatRows="0" insertColumns="0" insertRows="0" insertHyperlinks="0" deleteColumns="0" deleteRows="0" sort="0" autoFilter="0" pivotTables="0"/>
  <dataConsolidate/>
  <mergeCells count="45">
    <mergeCell ref="J5:J7"/>
    <mergeCell ref="A5:A7"/>
    <mergeCell ref="D5:G5"/>
    <mergeCell ref="H5:I5"/>
    <mergeCell ref="A8:A13"/>
    <mergeCell ref="H8:H10"/>
    <mergeCell ref="I8:I10"/>
    <mergeCell ref="J8:J10"/>
    <mergeCell ref="B8:B10"/>
    <mergeCell ref="B11:B13"/>
    <mergeCell ref="F8:F10"/>
    <mergeCell ref="G8:G10"/>
    <mergeCell ref="D11:D13"/>
    <mergeCell ref="E11:E13"/>
    <mergeCell ref="C8:C10"/>
    <mergeCell ref="D8:D10"/>
    <mergeCell ref="E8:E10"/>
    <mergeCell ref="B1:I4"/>
    <mergeCell ref="A1:A2"/>
    <mergeCell ref="A3:A4"/>
    <mergeCell ref="F6:G6"/>
    <mergeCell ref="H6:I6"/>
    <mergeCell ref="D6:E6"/>
    <mergeCell ref="B5:C7"/>
    <mergeCell ref="A18:D18"/>
    <mergeCell ref="J11:J13"/>
    <mergeCell ref="F11:F13"/>
    <mergeCell ref="G11:G13"/>
    <mergeCell ref="H11:H13"/>
    <mergeCell ref="I11:I13"/>
    <mergeCell ref="C11:C13"/>
    <mergeCell ref="I18:J18"/>
    <mergeCell ref="E17:H17"/>
    <mergeCell ref="E18:H18"/>
    <mergeCell ref="A14:D14"/>
    <mergeCell ref="A15:D15"/>
    <mergeCell ref="A16:D16"/>
    <mergeCell ref="A17:D17"/>
    <mergeCell ref="I17:J17"/>
    <mergeCell ref="E14:F14"/>
    <mergeCell ref="G14:H14"/>
    <mergeCell ref="I15:J15"/>
    <mergeCell ref="I16:J16"/>
    <mergeCell ref="E15:H15"/>
    <mergeCell ref="E16:H16"/>
  </mergeCells>
  <phoneticPr fontId="1" type="noConversion"/>
  <conditionalFormatting sqref="I8 I11">
    <cfRule type="containsText" dxfId="19" priority="1" operator="containsText" text="Alta">
      <formula>NOT(ISERROR(SEARCH("Alta",I8)))</formula>
    </cfRule>
    <cfRule type="containsText" dxfId="18" priority="2" operator="containsText" text="Baja">
      <formula>NOT(ISERROR(SEARCH("Baja",I8)))</formula>
    </cfRule>
    <cfRule type="containsText" dxfId="17" priority="3" operator="containsText" text="Moderada">
      <formula>NOT(ISERROR(SEARCH("Moderada",I8)))</formula>
    </cfRule>
    <cfRule type="containsText" dxfId="16" priority="4" operator="containsText" text="Extrema">
      <formula>NOT(ISERROR(SEARCH("Extrema",I8)))</formula>
    </cfRule>
  </conditionalFormatting>
  <dataValidations count="5">
    <dataValidation type="custom" allowBlank="1" showInputMessage="1" showErrorMessage="1" error="No modifique esta celda. _x000a_El Resultado se asigna automaticamente según el valor.  " sqref="E8 E11">
      <formula1>IF(D8=1,"Excepcional", IF(D8=2,"Improbable",IF(D8=3,"Posible",IF(D8=4,"Es Probable",IF(D8=5,"Es muy seguro","")))))</formula1>
    </dataValidation>
    <dataValidation type="custom" allowBlank="1" showInputMessage="1" showErrorMessage="1" error="Este celda es calculada. Los valores permitidos son 5, 10 y 20" sqref="G8 G11">
      <formula1>IF(F8=5,"Moderado", IF(F8=10,"Mayor",IF(F8=20,"Catastrofico","")))</formula1>
    </dataValidation>
    <dataValidation type="custom" allowBlank="1" showInputMessage="1" showErrorMessage="1" sqref="H8 B8:C8 B11:C11 H11 D15:D16 A16 A8:A13 Y8:Y13">
      <formula1>""</formula1>
    </dataValidation>
    <dataValidation type="list" allowBlank="1" showInputMessage="1" showErrorMessage="1" sqref="D8 D11">
      <formula1>"1, 2, 3, 4, 5"</formula1>
    </dataValidation>
    <dataValidation type="list" allowBlank="1" showInputMessage="1" showErrorMessage="1" error="Esta celda es calculada. Los valores permitidos son 5, 10 y 20" sqref="F8 F11">
      <formula1>"5, 10, 20"</formula1>
    </dataValidation>
  </dataValidations>
  <printOptions horizontalCentered="1" verticalCentered="1"/>
  <pageMargins left="0.55118110236220474" right="0.51181102362204722" top="0.74803149606299213" bottom="0.74803149606299213" header="0.31496062992125984" footer="0.31496062992125984"/>
  <pageSetup scale="65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5195" r:id="rId4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76200</xdr:rowOff>
              </from>
              <to>
                <xdr:col>0</xdr:col>
                <xdr:colOff>9525</xdr:colOff>
                <xdr:row>3</xdr:row>
                <xdr:rowOff>133350</xdr:rowOff>
              </to>
            </anchor>
          </objectPr>
        </oleObject>
      </mc:Choice>
      <mc:Fallback>
        <oleObject progId="Word.Picture.8" shapeId="5195" r:id="rId4"/>
      </mc:Fallback>
    </mc:AlternateContent>
    <mc:AlternateContent xmlns:mc="http://schemas.openxmlformats.org/markup-compatibility/2006">
      <mc:Choice Requires="x14">
        <oleObject progId="Word.Picture.8" shapeId="5200" r:id="rId6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76200</xdr:rowOff>
              </from>
              <to>
                <xdr:col>0</xdr:col>
                <xdr:colOff>9525</xdr:colOff>
                <xdr:row>3</xdr:row>
                <xdr:rowOff>133350</xdr:rowOff>
              </to>
            </anchor>
          </objectPr>
        </oleObject>
      </mc:Choice>
      <mc:Fallback>
        <oleObject progId="Word.Picture.8" shapeId="5200" r:id="rId6"/>
      </mc:Fallback>
    </mc:AlternateContent>
    <mc:AlternateContent xmlns:mc="http://schemas.openxmlformats.org/markup-compatibility/2006">
      <mc:Choice Requires="x14">
        <oleObject progId="Word.Picture.8" shapeId="5377" r:id="rId7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76200</xdr:rowOff>
              </from>
              <to>
                <xdr:col>0</xdr:col>
                <xdr:colOff>9525</xdr:colOff>
                <xdr:row>3</xdr:row>
                <xdr:rowOff>133350</xdr:rowOff>
              </to>
            </anchor>
          </objectPr>
        </oleObject>
      </mc:Choice>
      <mc:Fallback>
        <oleObject progId="Word.Picture.8" shapeId="5377" r:id="rId7"/>
      </mc:Fallback>
    </mc:AlternateContent>
    <mc:AlternateContent xmlns:mc="http://schemas.openxmlformats.org/markup-compatibility/2006">
      <mc:Choice Requires="x14">
        <oleObject progId="Word.Picture.8" shapeId="5378" r:id="rId8">
          <objectPr defaultSize="0" autoPict="0" r:id="rId5">
            <anchor moveWithCells="1" sizeWithCells="1">
              <from>
                <xdr:col>0</xdr:col>
                <xdr:colOff>571500</xdr:colOff>
                <xdr:row>1</xdr:row>
                <xdr:rowOff>95250</xdr:rowOff>
              </from>
              <to>
                <xdr:col>0</xdr:col>
                <xdr:colOff>962025</xdr:colOff>
                <xdr:row>2</xdr:row>
                <xdr:rowOff>200025</xdr:rowOff>
              </to>
            </anchor>
          </objectPr>
        </oleObject>
      </mc:Choice>
      <mc:Fallback>
        <oleObject progId="Word.Picture.8" shapeId="5378" r:id="rId8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Y22"/>
  <sheetViews>
    <sheetView zoomScale="60" zoomScaleNormal="60" workbookViewId="0">
      <selection activeCell="C8" sqref="C8:C12"/>
    </sheetView>
  </sheetViews>
  <sheetFormatPr baseColWidth="10" defaultColWidth="16.140625" defaultRowHeight="14.25" x14ac:dyDescent="0.2"/>
  <cols>
    <col min="1" max="1" width="37.5703125" style="7" customWidth="1"/>
    <col min="2" max="2" width="3.28515625" style="7" bestFit="1" customWidth="1"/>
    <col min="3" max="3" width="32.140625" style="7" bestFit="1" customWidth="1"/>
    <col min="4" max="4" width="13.42578125" style="7" customWidth="1"/>
    <col min="5" max="5" width="46.85546875" style="7" customWidth="1"/>
    <col min="6" max="6" width="14.85546875" style="7" customWidth="1"/>
    <col min="7" max="7" width="12.85546875" style="7" customWidth="1"/>
    <col min="8" max="8" width="11.28515625" style="7" customWidth="1"/>
    <col min="9" max="9" width="3.7109375" style="7" customWidth="1"/>
    <col min="10" max="10" width="14.5703125" style="7" customWidth="1"/>
    <col min="11" max="11" width="3.85546875" style="7" customWidth="1"/>
    <col min="12" max="12" width="15.42578125" style="7" customWidth="1"/>
    <col min="13" max="13" width="4.140625" style="7" customWidth="1"/>
    <col min="14" max="14" width="12.28515625" style="7" customWidth="1"/>
    <col min="15" max="15" width="19.7109375" style="7" customWidth="1"/>
    <col min="16" max="24" width="16.140625" style="7"/>
    <col min="25" max="25" width="3.28515625" style="7" hidden="1" customWidth="1"/>
    <col min="26" max="16384" width="16.140625" style="7"/>
  </cols>
  <sheetData>
    <row r="1" spans="1:25" s="3" customFormat="1" ht="16.5" customHeight="1" x14ac:dyDescent="0.2">
      <c r="A1" s="61" t="s">
        <v>19</v>
      </c>
      <c r="B1" s="131"/>
      <c r="C1" s="132"/>
      <c r="D1" s="124" t="s">
        <v>88</v>
      </c>
      <c r="E1" s="124"/>
      <c r="F1" s="124"/>
      <c r="G1" s="124"/>
      <c r="H1" s="124"/>
      <c r="I1" s="124"/>
      <c r="J1" s="124"/>
      <c r="K1" s="124"/>
      <c r="L1" s="125"/>
      <c r="M1" s="120" t="s">
        <v>68</v>
      </c>
      <c r="N1" s="121"/>
      <c r="O1" s="122"/>
    </row>
    <row r="2" spans="1:25" s="3" customFormat="1" ht="16.5" customHeight="1" x14ac:dyDescent="0.2">
      <c r="A2" s="133"/>
      <c r="B2" s="134"/>
      <c r="C2" s="66"/>
      <c r="D2" s="126"/>
      <c r="E2" s="126"/>
      <c r="F2" s="126"/>
      <c r="G2" s="126"/>
      <c r="H2" s="126"/>
      <c r="I2" s="126"/>
      <c r="J2" s="126"/>
      <c r="K2" s="126"/>
      <c r="L2" s="127"/>
      <c r="M2" s="120" t="s">
        <v>52</v>
      </c>
      <c r="N2" s="121"/>
      <c r="O2" s="122"/>
    </row>
    <row r="3" spans="1:25" s="3" customFormat="1" ht="28.5" customHeight="1" x14ac:dyDescent="0.2">
      <c r="A3" s="17"/>
      <c r="B3" s="6"/>
      <c r="C3" s="18"/>
      <c r="D3" s="126"/>
      <c r="E3" s="126"/>
      <c r="F3" s="126"/>
      <c r="G3" s="126"/>
      <c r="H3" s="126"/>
      <c r="I3" s="126"/>
      <c r="J3" s="126"/>
      <c r="K3" s="126"/>
      <c r="L3" s="127"/>
      <c r="M3" s="120" t="s">
        <v>74</v>
      </c>
      <c r="N3" s="121"/>
      <c r="O3" s="122"/>
    </row>
    <row r="4" spans="1:25" s="3" customFormat="1" ht="17.25" customHeight="1" x14ac:dyDescent="0.2">
      <c r="A4" s="135" t="s">
        <v>20</v>
      </c>
      <c r="B4" s="136"/>
      <c r="C4" s="68"/>
      <c r="D4" s="128"/>
      <c r="E4" s="128"/>
      <c r="F4" s="128"/>
      <c r="G4" s="128"/>
      <c r="H4" s="128"/>
      <c r="I4" s="128"/>
      <c r="J4" s="128"/>
      <c r="K4" s="128"/>
      <c r="L4" s="129"/>
      <c r="M4" s="120" t="s">
        <v>3</v>
      </c>
      <c r="N4" s="121"/>
      <c r="O4" s="122"/>
    </row>
    <row r="5" spans="1:25" s="32" customFormat="1" ht="45.75" customHeight="1" x14ac:dyDescent="0.2">
      <c r="A5" s="109" t="s">
        <v>9</v>
      </c>
      <c r="B5" s="111" t="s">
        <v>10</v>
      </c>
      <c r="C5" s="112"/>
      <c r="D5" s="109" t="s">
        <v>80</v>
      </c>
      <c r="E5" s="109" t="s">
        <v>59</v>
      </c>
      <c r="F5" s="109" t="s">
        <v>60</v>
      </c>
      <c r="G5" s="109" t="s">
        <v>81</v>
      </c>
      <c r="H5" s="109"/>
      <c r="I5" s="109" t="s">
        <v>47</v>
      </c>
      <c r="J5" s="109"/>
      <c r="K5" s="109"/>
      <c r="L5" s="109"/>
      <c r="M5" s="123" t="s">
        <v>82</v>
      </c>
      <c r="N5" s="123"/>
      <c r="O5" s="109" t="s">
        <v>48</v>
      </c>
    </row>
    <row r="6" spans="1:25" s="32" customFormat="1" ht="42" customHeight="1" x14ac:dyDescent="0.2">
      <c r="A6" s="109"/>
      <c r="B6" s="113"/>
      <c r="C6" s="114"/>
      <c r="D6" s="109"/>
      <c r="E6" s="109"/>
      <c r="F6" s="109"/>
      <c r="G6" s="130" t="s">
        <v>11</v>
      </c>
      <c r="H6" s="130" t="s">
        <v>84</v>
      </c>
      <c r="I6" s="109" t="s">
        <v>16</v>
      </c>
      <c r="J6" s="109"/>
      <c r="K6" s="109" t="s">
        <v>17</v>
      </c>
      <c r="L6" s="109"/>
      <c r="M6" s="109" t="s">
        <v>83</v>
      </c>
      <c r="N6" s="109"/>
      <c r="O6" s="109"/>
    </row>
    <row r="7" spans="1:25" s="34" customFormat="1" ht="34.5" customHeight="1" x14ac:dyDescent="0.2">
      <c r="A7" s="109"/>
      <c r="B7" s="115"/>
      <c r="C7" s="116"/>
      <c r="D7" s="109"/>
      <c r="E7" s="109"/>
      <c r="F7" s="109"/>
      <c r="G7" s="130"/>
      <c r="H7" s="130"/>
      <c r="I7" s="31" t="s">
        <v>0</v>
      </c>
      <c r="J7" s="31" t="s">
        <v>1</v>
      </c>
      <c r="K7" s="31" t="s">
        <v>0</v>
      </c>
      <c r="L7" s="31" t="s">
        <v>1</v>
      </c>
      <c r="M7" s="33" t="s">
        <v>7</v>
      </c>
      <c r="N7" s="31" t="s">
        <v>8</v>
      </c>
      <c r="O7" s="109"/>
    </row>
    <row r="8" spans="1:25" s="5" customFormat="1" ht="37.5" customHeight="1" x14ac:dyDescent="0.2">
      <c r="A8" s="117" t="str">
        <f>+Análisis!A8</f>
        <v>M12-P1 Evaluar el Sistema Integrado de Gestión.</v>
      </c>
      <c r="B8" s="117">
        <f>+Análisis!B8</f>
        <v>1</v>
      </c>
      <c r="C8" s="107" t="str">
        <f>+Análisis!C8</f>
        <v>Falta de objetividad de los auditores en las auditorías, motivados por intereses particulares.RIESGO 1</v>
      </c>
      <c r="D8" s="137" t="str">
        <f>+Análisis!I8</f>
        <v>Baja</v>
      </c>
      <c r="E8" s="54" t="s">
        <v>95</v>
      </c>
      <c r="F8" s="44" t="s">
        <v>71</v>
      </c>
      <c r="G8" s="44" t="s">
        <v>72</v>
      </c>
      <c r="H8" s="43">
        <v>85</v>
      </c>
      <c r="I8" s="117">
        <v>2</v>
      </c>
      <c r="J8" s="119" t="str">
        <f>IF(I8=1,"Excepcional", IF(I8=2,"Improbable",IF(I8=3,"Posible",IF(I8=4,"Es Probable",IF(I8=5,"Es muy seguro","")))))</f>
        <v>Improbable</v>
      </c>
      <c r="K8" s="117">
        <v>5</v>
      </c>
      <c r="L8" s="119" t="str">
        <f>IF(K8=5,"Moderado", IF(K8=10,"Mayor",IF(K8=20,"Catastrofico","")))</f>
        <v>Moderado</v>
      </c>
      <c r="M8" s="105">
        <f>IF(K8*I8&gt;0,K8*I8,"")</f>
        <v>10</v>
      </c>
      <c r="N8" s="105" t="str">
        <f>IF(AND(M8&gt;4,M8&lt;11),"Baja",IF(AND(M8&gt;14,M8&lt;26),"Moderada",IF(AND(M8&gt;29,M8&lt;51),"Alta",IF(AND(M8&gt;59,M8&lt;=100),"Extrema",""))))</f>
        <v>Baja</v>
      </c>
      <c r="O8" s="117" t="str">
        <f>+Análisis!J8</f>
        <v>reduccir</v>
      </c>
      <c r="Y8" s="5" t="str">
        <f>I8&amp;K8</f>
        <v>25</v>
      </c>
    </row>
    <row r="9" spans="1:25" s="5" customFormat="1" ht="39" customHeight="1" x14ac:dyDescent="0.2">
      <c r="A9" s="117"/>
      <c r="B9" s="117"/>
      <c r="C9" s="107"/>
      <c r="D9" s="137"/>
      <c r="E9" s="54" t="s">
        <v>96</v>
      </c>
      <c r="F9" s="41" t="s">
        <v>71</v>
      </c>
      <c r="G9" s="44" t="s">
        <v>72</v>
      </c>
      <c r="H9" s="43">
        <v>85</v>
      </c>
      <c r="I9" s="117"/>
      <c r="J9" s="119"/>
      <c r="K9" s="117"/>
      <c r="L9" s="119"/>
      <c r="M9" s="105"/>
      <c r="N9" s="105"/>
      <c r="O9" s="117"/>
      <c r="Y9" s="5" t="str">
        <f>I9&amp;K9</f>
        <v/>
      </c>
    </row>
    <row r="10" spans="1:25" s="5" customFormat="1" ht="39" customHeight="1" x14ac:dyDescent="0.2">
      <c r="A10" s="117"/>
      <c r="B10" s="117"/>
      <c r="C10" s="107"/>
      <c r="D10" s="137"/>
      <c r="E10" s="54" t="s">
        <v>97</v>
      </c>
      <c r="F10" s="41" t="s">
        <v>71</v>
      </c>
      <c r="G10" s="48" t="s">
        <v>103</v>
      </c>
      <c r="H10" s="47">
        <v>70</v>
      </c>
      <c r="I10" s="117"/>
      <c r="J10" s="119"/>
      <c r="K10" s="117"/>
      <c r="L10" s="119"/>
      <c r="M10" s="105"/>
      <c r="N10" s="105"/>
      <c r="O10" s="117"/>
    </row>
    <row r="11" spans="1:25" s="5" customFormat="1" ht="39" customHeight="1" x14ac:dyDescent="0.2">
      <c r="A11" s="117"/>
      <c r="B11" s="117"/>
      <c r="C11" s="107"/>
      <c r="D11" s="137"/>
      <c r="E11" s="54" t="s">
        <v>98</v>
      </c>
      <c r="F11" s="41" t="s">
        <v>71</v>
      </c>
      <c r="G11" s="48" t="s">
        <v>103</v>
      </c>
      <c r="H11" s="47">
        <v>55</v>
      </c>
      <c r="I11" s="117"/>
      <c r="J11" s="119"/>
      <c r="K11" s="117"/>
      <c r="L11" s="119"/>
      <c r="M11" s="105"/>
      <c r="N11" s="105"/>
      <c r="O11" s="117"/>
    </row>
    <row r="12" spans="1:25" s="15" customFormat="1" ht="36" customHeight="1" x14ac:dyDescent="0.2">
      <c r="A12" s="117"/>
      <c r="B12" s="117"/>
      <c r="C12" s="107"/>
      <c r="D12" s="137"/>
      <c r="E12" s="54" t="s">
        <v>99</v>
      </c>
      <c r="F12" s="44" t="s">
        <v>71</v>
      </c>
      <c r="G12" s="44" t="s">
        <v>72</v>
      </c>
      <c r="H12" s="43">
        <v>85</v>
      </c>
      <c r="I12" s="117"/>
      <c r="J12" s="119"/>
      <c r="K12" s="117"/>
      <c r="L12" s="119"/>
      <c r="M12" s="105"/>
      <c r="N12" s="105"/>
      <c r="O12" s="117"/>
      <c r="Y12" s="5" t="str">
        <f>I12&amp;K12</f>
        <v/>
      </c>
    </row>
    <row r="13" spans="1:25" s="5" customFormat="1" ht="33.75" customHeight="1" x14ac:dyDescent="0.2">
      <c r="A13" s="117"/>
      <c r="B13" s="117">
        <f>+Análisis!B11</f>
        <v>2</v>
      </c>
      <c r="C13" s="107" t="str">
        <f>+Análisis!C11</f>
        <v>Manipulación u ocultamiento de información de interés público (Informes de auditoría e Informes de Ley).</v>
      </c>
      <c r="D13" s="137" t="str">
        <f>+Análisis!I11</f>
        <v>Alta</v>
      </c>
      <c r="E13" s="54" t="s">
        <v>95</v>
      </c>
      <c r="F13" s="44" t="s">
        <v>71</v>
      </c>
      <c r="G13" s="44" t="s">
        <v>72</v>
      </c>
      <c r="H13" s="43">
        <v>10</v>
      </c>
      <c r="I13" s="117">
        <v>3</v>
      </c>
      <c r="J13" s="119" t="str">
        <f t="shared" ref="J13" si="0">IF(I13=1,"Excepcional", IF(I13=2,"Improbable",IF(I13=3,"Posible",IF(I13=4,"Es Probable",IF(I13=5,"Es muy seguro","")))))</f>
        <v>Posible</v>
      </c>
      <c r="K13" s="117">
        <v>5</v>
      </c>
      <c r="L13" s="119" t="str">
        <f t="shared" ref="L13" si="1">IF(K13=5,"Moderado", IF(K13=10,"Mayor",IF(K13=20,"Catastrofico","")))</f>
        <v>Moderado</v>
      </c>
      <c r="M13" s="105">
        <f t="shared" ref="M13" si="2">IF(K13*I13&gt;0,K13*I13,"")</f>
        <v>15</v>
      </c>
      <c r="N13" s="105" t="str">
        <f>IF(AND(M13&gt;4,M13&lt;11),"Baja",IF(AND(M13&gt;14,M13&lt;26),"Moderada",IF(AND(M13&gt;29,M13&lt;51),"Alta",IF(AND(M13&gt;59,M13&lt;=100),"Extrema",""))))</f>
        <v>Moderada</v>
      </c>
      <c r="O13" s="117" t="s">
        <v>70</v>
      </c>
    </row>
    <row r="14" spans="1:25" ht="33" customHeight="1" x14ac:dyDescent="0.2">
      <c r="A14" s="117"/>
      <c r="B14" s="117"/>
      <c r="C14" s="107"/>
      <c r="D14" s="137"/>
      <c r="E14" s="54" t="s">
        <v>100</v>
      </c>
      <c r="F14" s="44" t="s">
        <v>71</v>
      </c>
      <c r="G14" s="44" t="s">
        <v>72</v>
      </c>
      <c r="H14" s="43">
        <v>15</v>
      </c>
      <c r="I14" s="117"/>
      <c r="J14" s="119"/>
      <c r="K14" s="117"/>
      <c r="L14" s="119"/>
      <c r="M14" s="105"/>
      <c r="N14" s="105"/>
      <c r="O14" s="117"/>
    </row>
    <row r="15" spans="1:25" ht="27" customHeight="1" x14ac:dyDescent="0.2">
      <c r="A15" s="117"/>
      <c r="B15" s="117"/>
      <c r="C15" s="107"/>
      <c r="D15" s="137"/>
      <c r="E15" s="54" t="s">
        <v>101</v>
      </c>
      <c r="F15" s="44" t="s">
        <v>102</v>
      </c>
      <c r="G15" s="44" t="s">
        <v>103</v>
      </c>
      <c r="H15" s="43">
        <v>15</v>
      </c>
      <c r="I15" s="117"/>
      <c r="J15" s="119"/>
      <c r="K15" s="117"/>
      <c r="L15" s="119"/>
      <c r="M15" s="105"/>
      <c r="N15" s="105"/>
      <c r="O15" s="117"/>
    </row>
    <row r="16" spans="1:25" s="45" customFormat="1" ht="21.75" customHeight="1" x14ac:dyDescent="0.2">
      <c r="A16" s="6"/>
      <c r="B16" s="6"/>
      <c r="C16" s="49"/>
      <c r="D16" s="20"/>
      <c r="E16" s="50"/>
      <c r="F16" s="49"/>
      <c r="G16" s="49"/>
      <c r="H16" s="6"/>
      <c r="I16" s="6"/>
      <c r="J16" s="51"/>
      <c r="K16" s="6"/>
      <c r="L16" s="51"/>
      <c r="M16" s="52"/>
      <c r="N16" s="52"/>
      <c r="O16" s="6"/>
    </row>
    <row r="17" spans="1:15" s="8" customFormat="1" ht="12.75" x14ac:dyDescent="0.2">
      <c r="A17" s="59" t="s">
        <v>49</v>
      </c>
      <c r="B17" s="59"/>
      <c r="C17" s="59"/>
      <c r="D17" s="59"/>
      <c r="E17" s="59" t="s">
        <v>50</v>
      </c>
      <c r="F17" s="59"/>
      <c r="G17" s="59"/>
      <c r="H17" s="59"/>
      <c r="I17" s="59"/>
      <c r="J17" s="60" t="s">
        <v>51</v>
      </c>
      <c r="K17" s="60"/>
      <c r="L17" s="60"/>
      <c r="M17" s="60"/>
      <c r="N17" s="60"/>
      <c r="O17" s="60"/>
    </row>
    <row r="18" spans="1:15" s="8" customFormat="1" ht="27.75" customHeight="1" x14ac:dyDescent="0.2">
      <c r="A18" s="71" t="s">
        <v>118</v>
      </c>
      <c r="B18" s="72"/>
      <c r="C18" s="72"/>
      <c r="D18" s="73"/>
      <c r="E18" s="70" t="s">
        <v>117</v>
      </c>
      <c r="F18" s="70"/>
      <c r="G18" s="70"/>
      <c r="H18" s="70"/>
      <c r="I18" s="70"/>
      <c r="J18" s="118" t="s">
        <v>119</v>
      </c>
      <c r="K18" s="118"/>
      <c r="L18" s="118"/>
      <c r="M18" s="118"/>
      <c r="N18" s="118"/>
      <c r="O18" s="118"/>
    </row>
    <row r="19" spans="1:15" s="8" customFormat="1" ht="27.75" customHeight="1" x14ac:dyDescent="0.2">
      <c r="A19" s="85" t="s">
        <v>120</v>
      </c>
      <c r="B19" s="85"/>
      <c r="C19" s="85"/>
      <c r="D19" s="85"/>
      <c r="E19" s="70" t="s">
        <v>121</v>
      </c>
      <c r="F19" s="70"/>
      <c r="G19" s="70"/>
      <c r="H19" s="70"/>
      <c r="I19" s="70"/>
      <c r="J19" s="118" t="s">
        <v>122</v>
      </c>
      <c r="K19" s="118"/>
      <c r="L19" s="118"/>
      <c r="M19" s="118"/>
      <c r="N19" s="118"/>
      <c r="O19" s="118"/>
    </row>
    <row r="20" spans="1:15" s="8" customFormat="1" ht="48.75" customHeight="1" x14ac:dyDescent="0.2">
      <c r="A20" s="57" t="s">
        <v>2</v>
      </c>
      <c r="B20" s="84"/>
      <c r="C20" s="84"/>
      <c r="D20" s="58"/>
      <c r="E20" s="70" t="s">
        <v>2</v>
      </c>
      <c r="F20" s="70"/>
      <c r="G20" s="70"/>
      <c r="H20" s="70"/>
      <c r="I20" s="70"/>
      <c r="J20" s="118" t="s">
        <v>2</v>
      </c>
      <c r="K20" s="118"/>
      <c r="L20" s="118"/>
      <c r="M20" s="118"/>
      <c r="N20" s="118"/>
      <c r="O20" s="118"/>
    </row>
    <row r="21" spans="1:15" s="8" customFormat="1" ht="20.25" customHeight="1" x14ac:dyDescent="0.2">
      <c r="A21" s="83" t="s">
        <v>116</v>
      </c>
      <c r="B21" s="83"/>
      <c r="C21" s="83"/>
      <c r="D21" s="83"/>
      <c r="E21" s="70" t="s">
        <v>116</v>
      </c>
      <c r="F21" s="70"/>
      <c r="G21" s="70"/>
      <c r="H21" s="70"/>
      <c r="I21" s="70"/>
      <c r="J21" s="118" t="s">
        <v>116</v>
      </c>
      <c r="K21" s="118"/>
      <c r="L21" s="118"/>
      <c r="M21" s="118"/>
      <c r="N21" s="118"/>
      <c r="O21" s="118"/>
    </row>
    <row r="22" spans="1:15" x14ac:dyDescent="0.2">
      <c r="M22" s="46"/>
      <c r="N22" s="46"/>
      <c r="O22" s="46"/>
    </row>
  </sheetData>
  <sheetProtection formatCells="0" formatColumns="0" formatRows="0" insertColumns="0" insertRows="0" insertHyperlinks="0" deleteColumns="0" deleteRows="0" sort="0" autoFilter="0" pivotTables="0"/>
  <dataConsolidate/>
  <mergeCells count="57">
    <mergeCell ref="J21:O21"/>
    <mergeCell ref="C8:C12"/>
    <mergeCell ref="B8:B12"/>
    <mergeCell ref="D8:D12"/>
    <mergeCell ref="B13:B15"/>
    <mergeCell ref="C13:C15"/>
    <mergeCell ref="D13:D15"/>
    <mergeCell ref="A19:D19"/>
    <mergeCell ref="E19:I19"/>
    <mergeCell ref="A20:D20"/>
    <mergeCell ref="E20:I20"/>
    <mergeCell ref="J19:O19"/>
    <mergeCell ref="J20:O20"/>
    <mergeCell ref="N13:N15"/>
    <mergeCell ref="L13:L15"/>
    <mergeCell ref="M13:M15"/>
    <mergeCell ref="A1:C2"/>
    <mergeCell ref="A4:C4"/>
    <mergeCell ref="A5:A7"/>
    <mergeCell ref="E5:E7"/>
    <mergeCell ref="D5:D7"/>
    <mergeCell ref="B5:C7"/>
    <mergeCell ref="K6:L6"/>
    <mergeCell ref="I5:L5"/>
    <mergeCell ref="I6:J6"/>
    <mergeCell ref="F5:F7"/>
    <mergeCell ref="D1:L4"/>
    <mergeCell ref="H6:H7"/>
    <mergeCell ref="G5:H5"/>
    <mergeCell ref="G6:G7"/>
    <mergeCell ref="M1:O1"/>
    <mergeCell ref="M2:O2"/>
    <mergeCell ref="M3:O3"/>
    <mergeCell ref="M4:O4"/>
    <mergeCell ref="M5:N5"/>
    <mergeCell ref="M6:N6"/>
    <mergeCell ref="O5:O7"/>
    <mergeCell ref="J17:O17"/>
    <mergeCell ref="J18:O18"/>
    <mergeCell ref="A8:A15"/>
    <mergeCell ref="O8:O12"/>
    <mergeCell ref="O13:O15"/>
    <mergeCell ref="I8:I12"/>
    <mergeCell ref="J8:J12"/>
    <mergeCell ref="K8:K12"/>
    <mergeCell ref="L8:L12"/>
    <mergeCell ref="M8:M12"/>
    <mergeCell ref="N8:N12"/>
    <mergeCell ref="I13:I15"/>
    <mergeCell ref="J13:J15"/>
    <mergeCell ref="K13:K15"/>
    <mergeCell ref="A21:D21"/>
    <mergeCell ref="E21:I21"/>
    <mergeCell ref="A17:D17"/>
    <mergeCell ref="E17:I17"/>
    <mergeCell ref="A18:D18"/>
    <mergeCell ref="E18:I18"/>
  </mergeCells>
  <phoneticPr fontId="1" type="noConversion"/>
  <conditionalFormatting sqref="D8 D13">
    <cfRule type="cellIs" dxfId="15" priority="34" operator="equal">
      <formula>"Alta"</formula>
    </cfRule>
    <cfRule type="cellIs" dxfId="14" priority="35" operator="equal">
      <formula>"Moderada"</formula>
    </cfRule>
    <cfRule type="cellIs" dxfId="13" priority="36" operator="equal">
      <formula>"Baja"</formula>
    </cfRule>
    <cfRule type="cellIs" dxfId="12" priority="37" operator="equal">
      <formula>"Extrema"</formula>
    </cfRule>
  </conditionalFormatting>
  <conditionalFormatting sqref="N8 N13">
    <cfRule type="containsText" dxfId="11" priority="5" operator="containsText" text="Moderada">
      <formula>NOT(ISERROR(SEARCH("Moderada",N8)))</formula>
    </cfRule>
    <cfRule type="containsText" dxfId="10" priority="6" operator="containsText" text="Alta">
      <formula>NOT(ISERROR(SEARCH("Alta",N8)))</formula>
    </cfRule>
    <cfRule type="containsText" dxfId="9" priority="7" operator="containsText" text="Baja">
      <formula>NOT(ISERROR(SEARCH("Baja",N8)))</formula>
    </cfRule>
    <cfRule type="containsText" dxfId="8" priority="8" operator="containsText" text="Extrema">
      <formula>NOT(ISERROR(SEARCH("Extrema",N8)))</formula>
    </cfRule>
  </conditionalFormatting>
  <dataValidations count="9">
    <dataValidation type="list" allowBlank="1" showInputMessage="1" showErrorMessage="1" sqref="I8 I13">
      <formula1>"1, 2, 3, 4, 5"</formula1>
    </dataValidation>
    <dataValidation allowBlank="1" showInputMessage="1" showErrorMessage="1" error="Esta es una celda calculada. Por favor no modifique este valor." sqref="J8 J13"/>
    <dataValidation type="list" allowBlank="1" showInputMessage="1" showErrorMessage="1" error="Rangos permitidos:_x000a__x000a_1 -5 : Moderado_x000a_6 - 11 : Mayor_x000a_12 -18 : Catastrófico" sqref="K8 K13">
      <formula1>"5, 10, 20"</formula1>
    </dataValidation>
    <dataValidation allowBlank="1" showInputMessage="1" showErrorMessage="1" error="Esta es una celda calculada. Por favor no modificarla." sqref="N8 N13"/>
    <dataValidation type="custom" allowBlank="1" showInputMessage="1" showErrorMessage="1" error="Esta es una celda calculada. Por favor no modifique este valor." sqref="L8 L13">
      <formula1>IF(K8=5,"Moderado", IF(K8=10,"Mayor",IF(K8=20,"Catastrofico","")))</formula1>
    </dataValidation>
    <dataValidation type="custom" allowBlank="1" showInputMessage="1" showErrorMessage="1" sqref="E18:E19 A19">
      <formula1>""</formula1>
    </dataValidation>
    <dataValidation type="list" allowBlank="1" showInputMessage="1" showErrorMessage="1" error="Datos posibles:_x000a_P -&gt;  Preventivo_x000a_D -&gt; Detectivo_x000a_C -&gt; Correctivo" sqref="F8:F16">
      <formula1>"Preventivo, Detectivo, Correctivo"</formula1>
    </dataValidation>
    <dataValidation type="list" allowBlank="1" showInputMessage="1" showErrorMessage="1" sqref="G8:G16">
      <formula1>"Probabilidad, Impacto"</formula1>
    </dataValidation>
    <dataValidation type="whole" allowBlank="1" showInputMessage="1" showErrorMessage="1" error="Valor debe estar entre 0 y 100" sqref="H8:H16">
      <formula1>0</formula1>
      <formula2>100</formula2>
    </dataValidation>
  </dataValidations>
  <printOptions horizontalCentered="1" verticalCentered="1"/>
  <pageMargins left="0.35433070866141736" right="0.31496062992125984" top="0.74803149606299213" bottom="0.74803149606299213" header="0.31496062992125984" footer="0.31496062992125984"/>
  <pageSetup scale="55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6163" r:id="rId4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0</xdr:colOff>
                <xdr:row>3</xdr:row>
                <xdr:rowOff>28575</xdr:rowOff>
              </to>
            </anchor>
          </objectPr>
        </oleObject>
      </mc:Choice>
      <mc:Fallback>
        <oleObject progId="Word.Picture.8" shapeId="6163" r:id="rId4"/>
      </mc:Fallback>
    </mc:AlternateContent>
    <mc:AlternateContent xmlns:mc="http://schemas.openxmlformats.org/markup-compatibility/2006">
      <mc:Choice Requires="x14">
        <oleObject progId="Word.Picture.8" shapeId="6164" r:id="rId6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76200</xdr:rowOff>
              </from>
              <to>
                <xdr:col>0</xdr:col>
                <xdr:colOff>9525</xdr:colOff>
                <xdr:row>3</xdr:row>
                <xdr:rowOff>133350</xdr:rowOff>
              </to>
            </anchor>
          </objectPr>
        </oleObject>
      </mc:Choice>
      <mc:Fallback>
        <oleObject progId="Word.Picture.8" shapeId="6164" r:id="rId6"/>
      </mc:Fallback>
    </mc:AlternateContent>
    <mc:AlternateContent xmlns:mc="http://schemas.openxmlformats.org/markup-compatibility/2006">
      <mc:Choice Requires="x14">
        <oleObject progId="Word.Picture.8" shapeId="6346" r:id="rId7">
          <objectPr defaultSize="0" autoPict="0" r:id="rId5">
            <anchor moveWithCells="1" sizeWithCells="1">
              <from>
                <xdr:col>0</xdr:col>
                <xdr:colOff>1990725</xdr:colOff>
                <xdr:row>1</xdr:row>
                <xdr:rowOff>66675</xdr:rowOff>
              </from>
              <to>
                <xdr:col>2</xdr:col>
                <xdr:colOff>190500</xdr:colOff>
                <xdr:row>2</xdr:row>
                <xdr:rowOff>314325</xdr:rowOff>
              </to>
            </anchor>
          </objectPr>
        </oleObject>
      </mc:Choice>
      <mc:Fallback>
        <oleObject progId="Word.Picture.8" shapeId="6346" r:id="rId7"/>
      </mc:Fallback>
    </mc:AlternateContent>
    <mc:AlternateContent xmlns:mc="http://schemas.openxmlformats.org/markup-compatibility/2006">
      <mc:Choice Requires="x14">
        <oleObject progId="Word.Picture.8" shapeId="6347" r:id="rId8">
          <objectPr defaultSize="0" autoPict="0" r:id="rId5">
            <anchor moveWithCells="1" sizeWithCells="1">
              <from>
                <xdr:col>0</xdr:col>
                <xdr:colOff>0</xdr:colOff>
                <xdr:row>2</xdr:row>
                <xdr:rowOff>76200</xdr:rowOff>
              </from>
              <to>
                <xdr:col>0</xdr:col>
                <xdr:colOff>9525</xdr:colOff>
                <xdr:row>4</xdr:row>
                <xdr:rowOff>133350</xdr:rowOff>
              </to>
            </anchor>
          </objectPr>
        </oleObject>
      </mc:Choice>
      <mc:Fallback>
        <oleObject progId="Word.Picture.8" shapeId="6347" r:id="rId8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P24"/>
  <sheetViews>
    <sheetView topLeftCell="A7" zoomScale="60" zoomScaleNormal="60" workbookViewId="0">
      <selection activeCell="O11" sqref="O11:O13"/>
    </sheetView>
  </sheetViews>
  <sheetFormatPr baseColWidth="10" defaultColWidth="16.140625" defaultRowHeight="14.25" x14ac:dyDescent="0.2"/>
  <cols>
    <col min="1" max="1" width="15.140625" style="7" customWidth="1"/>
    <col min="2" max="2" width="3.42578125" style="7" bestFit="1" customWidth="1"/>
    <col min="3" max="3" width="24" style="7" customWidth="1"/>
    <col min="4" max="4" width="3.5703125" style="7" bestFit="1" customWidth="1"/>
    <col min="5" max="5" width="4.7109375" style="7" customWidth="1"/>
    <col min="6" max="6" width="14.28515625" style="7" customWidth="1"/>
    <col min="7" max="7" width="34.28515625" style="7" customWidth="1"/>
    <col min="8" max="8" width="4.7109375" style="7" customWidth="1"/>
    <col min="9" max="9" width="6.42578125" style="7" customWidth="1"/>
    <col min="10" max="10" width="4.42578125" style="7" customWidth="1"/>
    <col min="11" max="11" width="12.85546875" style="7" customWidth="1"/>
    <col min="12" max="12" width="16.28515625" style="7" customWidth="1"/>
    <col min="13" max="13" width="35.5703125" style="7" customWidth="1"/>
    <col min="14" max="14" width="29.140625" style="7" customWidth="1"/>
    <col min="15" max="15" width="39.7109375" style="7" customWidth="1"/>
    <col min="16" max="16" width="43.5703125" style="7" customWidth="1"/>
    <col min="17" max="17" width="47.140625" style="7" customWidth="1"/>
    <col min="18" max="18" width="28.42578125" style="7" customWidth="1"/>
    <col min="19" max="19" width="16.140625" style="7"/>
    <col min="20" max="20" width="3.7109375" style="7" bestFit="1" customWidth="1"/>
    <col min="21" max="16384" width="16.140625" style="7"/>
  </cols>
  <sheetData>
    <row r="1" spans="1:16" s="3" customFormat="1" ht="21" customHeight="1" x14ac:dyDescent="0.2">
      <c r="A1" s="164" t="s">
        <v>19</v>
      </c>
      <c r="B1" s="165"/>
      <c r="C1" s="166"/>
      <c r="D1" s="158" t="s">
        <v>85</v>
      </c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60"/>
      <c r="P1" s="53" t="s">
        <v>69</v>
      </c>
    </row>
    <row r="2" spans="1:16" s="3" customFormat="1" ht="14.25" customHeight="1" x14ac:dyDescent="0.2">
      <c r="A2" s="167"/>
      <c r="B2" s="168"/>
      <c r="C2" s="169"/>
      <c r="D2" s="158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60"/>
      <c r="P2" s="53" t="s">
        <v>52</v>
      </c>
    </row>
    <row r="3" spans="1:16" s="3" customFormat="1" ht="14.25" customHeight="1" x14ac:dyDescent="0.2">
      <c r="A3" s="167"/>
      <c r="B3" s="168"/>
      <c r="C3" s="169"/>
      <c r="D3" s="158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60"/>
      <c r="P3" s="53" t="s">
        <v>74</v>
      </c>
    </row>
    <row r="4" spans="1:16" s="3" customFormat="1" ht="33.75" customHeight="1" x14ac:dyDescent="0.2">
      <c r="A4" s="146" t="s">
        <v>20</v>
      </c>
      <c r="B4" s="147"/>
      <c r="C4" s="148"/>
      <c r="D4" s="161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3"/>
      <c r="P4" s="53" t="s">
        <v>3</v>
      </c>
    </row>
    <row r="5" spans="1:16" s="13" customFormat="1" ht="12.75" x14ac:dyDescent="0.2">
      <c r="A5" s="117" t="s">
        <v>9</v>
      </c>
      <c r="B5" s="150" t="s">
        <v>10</v>
      </c>
      <c r="C5" s="151"/>
      <c r="D5" s="149" t="s">
        <v>61</v>
      </c>
      <c r="E5" s="149"/>
      <c r="F5" s="117" t="s">
        <v>56</v>
      </c>
      <c r="G5" s="117" t="s">
        <v>15</v>
      </c>
      <c r="H5" s="117" t="s">
        <v>62</v>
      </c>
      <c r="I5" s="117"/>
      <c r="J5" s="150" t="s">
        <v>47</v>
      </c>
      <c r="K5" s="151"/>
      <c r="L5" s="117" t="s">
        <v>63</v>
      </c>
      <c r="M5" s="117" t="s">
        <v>64</v>
      </c>
      <c r="N5" s="117" t="s">
        <v>65</v>
      </c>
      <c r="O5" s="117" t="s">
        <v>87</v>
      </c>
      <c r="P5" s="117" t="s">
        <v>86</v>
      </c>
    </row>
    <row r="6" spans="1:16" s="13" customFormat="1" ht="12.75" x14ac:dyDescent="0.2">
      <c r="A6" s="117"/>
      <c r="B6" s="153"/>
      <c r="C6" s="154"/>
      <c r="D6" s="155" t="s">
        <v>13</v>
      </c>
      <c r="E6" s="155" t="s">
        <v>14</v>
      </c>
      <c r="F6" s="117"/>
      <c r="G6" s="117"/>
      <c r="H6" s="155" t="s">
        <v>13</v>
      </c>
      <c r="I6" s="155" t="s">
        <v>14</v>
      </c>
      <c r="J6" s="135"/>
      <c r="K6" s="152"/>
      <c r="L6" s="117"/>
      <c r="M6" s="117"/>
      <c r="N6" s="117"/>
      <c r="O6" s="117"/>
      <c r="P6" s="117"/>
    </row>
    <row r="7" spans="1:16" s="14" customFormat="1" ht="36.75" customHeight="1" x14ac:dyDescent="0.2">
      <c r="A7" s="117"/>
      <c r="B7" s="135"/>
      <c r="C7" s="152"/>
      <c r="D7" s="156"/>
      <c r="E7" s="156"/>
      <c r="F7" s="117"/>
      <c r="G7" s="117"/>
      <c r="H7" s="156"/>
      <c r="I7" s="156"/>
      <c r="J7" s="24" t="s">
        <v>7</v>
      </c>
      <c r="K7" s="23" t="s">
        <v>8</v>
      </c>
      <c r="L7" s="117"/>
      <c r="M7" s="117"/>
      <c r="N7" s="117"/>
      <c r="O7" s="117"/>
      <c r="P7" s="117"/>
    </row>
    <row r="8" spans="1:16" s="5" customFormat="1" ht="58.5" customHeight="1" x14ac:dyDescent="0.2">
      <c r="A8" s="107" t="str">
        <f>+Valoración!A8</f>
        <v>M12-P1 Evaluar el Sistema Integrado de Gestión.</v>
      </c>
      <c r="B8" s="117">
        <f>+Valoración!B8</f>
        <v>1</v>
      </c>
      <c r="C8" s="117" t="str">
        <f>+Identificacion!D6</f>
        <v>Falta de objetividad de los auditores en las auditorías, motivados por intereses particulares.RIESGO 1</v>
      </c>
      <c r="D8" s="119">
        <f>IF(Análisis!D8&lt;&gt;"",Análisis!D8,"")</f>
        <v>2</v>
      </c>
      <c r="E8" s="119">
        <f>IF(Análisis!F8&lt;&gt;"",Análisis!F8,"")</f>
        <v>5</v>
      </c>
      <c r="F8" s="119" t="str">
        <f>+Análisis!I8</f>
        <v>Baja</v>
      </c>
      <c r="G8" s="41" t="str">
        <f>+Valoración!E8</f>
        <v>Sensibilizacion y capacitación permanente al equipo auditor en la normatividad vigente y código de ética</v>
      </c>
      <c r="H8" s="119">
        <f>IF(Valoración!I8&lt;&gt;"",Valoración!I8,"")</f>
        <v>2</v>
      </c>
      <c r="I8" s="119">
        <f>IF(Valoración!K8&lt;&gt;"",Valoración!K8,"")</f>
        <v>5</v>
      </c>
      <c r="J8" s="119">
        <f>+Valoración!M8</f>
        <v>10</v>
      </c>
      <c r="K8" s="119" t="str">
        <f>Valoración!N8</f>
        <v>Baja</v>
      </c>
      <c r="L8" s="137" t="str">
        <f>+Valoración!O8</f>
        <v>reduccir</v>
      </c>
      <c r="M8" s="41" t="s">
        <v>110</v>
      </c>
      <c r="N8" s="41" t="s">
        <v>105</v>
      </c>
      <c r="O8" s="41" t="s">
        <v>111</v>
      </c>
      <c r="P8" s="140" t="s">
        <v>113</v>
      </c>
    </row>
    <row r="9" spans="1:16" s="5" customFormat="1" ht="59.25" customHeight="1" x14ac:dyDescent="0.2">
      <c r="A9" s="107"/>
      <c r="B9" s="117"/>
      <c r="C9" s="117"/>
      <c r="D9" s="119"/>
      <c r="E9" s="119"/>
      <c r="F9" s="119"/>
      <c r="G9" s="41" t="str">
        <f>+Valoración!E9</f>
        <v>Actualizacion de procedimientos, manuales e instructivos de auditoría.</v>
      </c>
      <c r="H9" s="119"/>
      <c r="I9" s="119"/>
      <c r="J9" s="119"/>
      <c r="K9" s="119"/>
      <c r="L9" s="137"/>
      <c r="M9" s="143" t="s">
        <v>109</v>
      </c>
      <c r="N9" s="140" t="s">
        <v>106</v>
      </c>
      <c r="O9" s="143" t="s">
        <v>112</v>
      </c>
      <c r="P9" s="142"/>
    </row>
    <row r="10" spans="1:16" s="5" customFormat="1" ht="64.5" customHeight="1" x14ac:dyDescent="0.2">
      <c r="A10" s="107"/>
      <c r="B10" s="117"/>
      <c r="C10" s="117"/>
      <c r="D10" s="119"/>
      <c r="E10" s="119"/>
      <c r="F10" s="119"/>
      <c r="G10" s="41" t="str">
        <f>+Valoración!E12</f>
        <v>Verificar posibles conflictos de interés, inhabilidad o incompatibilidad entre auditor y auditado</v>
      </c>
      <c r="H10" s="119"/>
      <c r="I10" s="119"/>
      <c r="J10" s="119"/>
      <c r="K10" s="119"/>
      <c r="L10" s="137"/>
      <c r="M10" s="144"/>
      <c r="N10" s="141"/>
      <c r="O10" s="144"/>
      <c r="P10" s="141"/>
    </row>
    <row r="11" spans="1:16" s="5" customFormat="1" ht="69.75" customHeight="1" x14ac:dyDescent="0.2">
      <c r="A11" s="107"/>
      <c r="B11" s="117">
        <f>+Valoración!B13</f>
        <v>2</v>
      </c>
      <c r="C11" s="117" t="str">
        <f>+Identificacion!D9</f>
        <v>Manipulación u ocultamiento de información de interés público (Informes de auditoría e Informes de Ley).</v>
      </c>
      <c r="D11" s="119">
        <f>IF(Análisis!D11&lt;&gt;"",Análisis!D11,"")</f>
        <v>3</v>
      </c>
      <c r="E11" s="119">
        <f>IF(Análisis!F11&lt;&gt;"",Análisis!F11,"")</f>
        <v>10</v>
      </c>
      <c r="F11" s="119" t="str">
        <f>+Análisis!I11</f>
        <v>Alta</v>
      </c>
      <c r="G11" s="41" t="str">
        <f>+Valoración!E13</f>
        <v>Sensibilizacion y capacitación permanente al equipo auditor en la normatividad vigente y código de ética</v>
      </c>
      <c r="H11" s="119">
        <f>IF(Valoración!I13&lt;&gt;"",Valoración!I13,"")</f>
        <v>3</v>
      </c>
      <c r="I11" s="119">
        <f>IF(Valoración!K13&lt;&gt;"",Valoración!K13,"")</f>
        <v>5</v>
      </c>
      <c r="J11" s="119">
        <f>+Valoración!M13</f>
        <v>15</v>
      </c>
      <c r="K11" s="119" t="str">
        <f>Valoración!N13</f>
        <v>Moderada</v>
      </c>
      <c r="L11" s="137" t="str">
        <f>+Valoración!O13</f>
        <v>reduccir</v>
      </c>
      <c r="M11" s="143" t="s">
        <v>104</v>
      </c>
      <c r="N11" s="140" t="s">
        <v>107</v>
      </c>
      <c r="O11" s="143" t="s">
        <v>108</v>
      </c>
      <c r="P11" s="140" t="s">
        <v>113</v>
      </c>
    </row>
    <row r="12" spans="1:16" s="5" customFormat="1" ht="58.5" customHeight="1" x14ac:dyDescent="0.2">
      <c r="A12" s="107"/>
      <c r="B12" s="117"/>
      <c r="C12" s="117"/>
      <c r="D12" s="119"/>
      <c r="E12" s="119"/>
      <c r="F12" s="119"/>
      <c r="G12" s="41" t="str">
        <f>+Valoración!E14</f>
        <v>Actualización de procedimientos, manuales e instructivos de auditoría.</v>
      </c>
      <c r="H12" s="119"/>
      <c r="I12" s="119"/>
      <c r="J12" s="119"/>
      <c r="K12" s="119"/>
      <c r="L12" s="137"/>
      <c r="M12" s="145"/>
      <c r="N12" s="142"/>
      <c r="O12" s="145"/>
      <c r="P12" s="142"/>
    </row>
    <row r="13" spans="1:16" s="5" customFormat="1" ht="69" customHeight="1" x14ac:dyDescent="0.2">
      <c r="A13" s="107"/>
      <c r="B13" s="117"/>
      <c r="C13" s="117"/>
      <c r="D13" s="119"/>
      <c r="E13" s="119"/>
      <c r="F13" s="119"/>
      <c r="G13" s="41" t="str">
        <f>+Valoración!E15</f>
        <v>Socialización en cada equipo auditor de la información recopilada en las auditorías.</v>
      </c>
      <c r="H13" s="119"/>
      <c r="I13" s="119"/>
      <c r="J13" s="119"/>
      <c r="K13" s="119"/>
      <c r="L13" s="137"/>
      <c r="M13" s="144"/>
      <c r="N13" s="141"/>
      <c r="O13" s="144"/>
      <c r="P13" s="141"/>
    </row>
    <row r="14" spans="1:16" x14ac:dyDescent="0.2">
      <c r="A14" s="157"/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</row>
    <row r="15" spans="1:16" s="8" customFormat="1" ht="12.75" customHeight="1" x14ac:dyDescent="0.2">
      <c r="A15" s="59" t="s">
        <v>49</v>
      </c>
      <c r="B15" s="59"/>
      <c r="C15" s="59"/>
      <c r="D15" s="59"/>
      <c r="E15" s="59"/>
      <c r="F15" s="59"/>
      <c r="G15" s="59"/>
      <c r="H15" s="59" t="s">
        <v>50</v>
      </c>
      <c r="I15" s="59"/>
      <c r="J15" s="59"/>
      <c r="K15" s="59"/>
      <c r="L15" s="59"/>
      <c r="M15" s="59"/>
      <c r="N15" s="138" t="s">
        <v>51</v>
      </c>
      <c r="O15" s="139"/>
      <c r="P15" s="139"/>
    </row>
    <row r="16" spans="1:16" s="8" customFormat="1" ht="27.75" customHeight="1" x14ac:dyDescent="0.2">
      <c r="A16" s="70" t="s">
        <v>118</v>
      </c>
      <c r="B16" s="70"/>
      <c r="C16" s="70"/>
      <c r="D16" s="70"/>
      <c r="E16" s="70"/>
      <c r="F16" s="70"/>
      <c r="G16" s="70"/>
      <c r="H16" s="70" t="s">
        <v>117</v>
      </c>
      <c r="I16" s="70"/>
      <c r="J16" s="70"/>
      <c r="K16" s="70"/>
      <c r="L16" s="70"/>
      <c r="M16" s="70"/>
      <c r="N16" s="118" t="s">
        <v>119</v>
      </c>
      <c r="O16" s="118"/>
      <c r="P16" s="118"/>
    </row>
    <row r="17" spans="1:16" s="8" customFormat="1" ht="27.75" customHeight="1" x14ac:dyDescent="0.2">
      <c r="A17" s="70" t="s">
        <v>120</v>
      </c>
      <c r="B17" s="70"/>
      <c r="C17" s="70"/>
      <c r="D17" s="70"/>
      <c r="E17" s="70"/>
      <c r="F17" s="70"/>
      <c r="G17" s="70"/>
      <c r="H17" s="70" t="s">
        <v>121</v>
      </c>
      <c r="I17" s="70"/>
      <c r="J17" s="70"/>
      <c r="K17" s="70"/>
      <c r="L17" s="70"/>
      <c r="M17" s="70"/>
      <c r="N17" s="118" t="s">
        <v>122</v>
      </c>
      <c r="O17" s="118"/>
      <c r="P17" s="118"/>
    </row>
    <row r="18" spans="1:16" s="8" customFormat="1" ht="48.75" customHeight="1" x14ac:dyDescent="0.2">
      <c r="A18" s="70" t="s">
        <v>2</v>
      </c>
      <c r="B18" s="70"/>
      <c r="C18" s="70"/>
      <c r="D18" s="70"/>
      <c r="E18" s="70"/>
      <c r="F18" s="70"/>
      <c r="G18" s="70"/>
      <c r="H18" s="70" t="s">
        <v>2</v>
      </c>
      <c r="I18" s="70"/>
      <c r="J18" s="70"/>
      <c r="K18" s="70"/>
      <c r="L18" s="70"/>
      <c r="M18" s="70"/>
      <c r="N18" s="118" t="s">
        <v>2</v>
      </c>
      <c r="O18" s="118"/>
      <c r="P18" s="118"/>
    </row>
    <row r="19" spans="1:16" s="8" customFormat="1" ht="20.25" customHeight="1" x14ac:dyDescent="0.2">
      <c r="A19" s="70" t="s">
        <v>116</v>
      </c>
      <c r="B19" s="70"/>
      <c r="C19" s="70"/>
      <c r="D19" s="70"/>
      <c r="E19" s="70"/>
      <c r="F19" s="70"/>
      <c r="G19" s="70"/>
      <c r="H19" s="70" t="s">
        <v>116</v>
      </c>
      <c r="I19" s="70"/>
      <c r="J19" s="70"/>
      <c r="K19" s="70"/>
      <c r="L19" s="70"/>
      <c r="M19" s="70"/>
      <c r="N19" s="118" t="s">
        <v>116</v>
      </c>
      <c r="O19" s="118"/>
      <c r="P19" s="118"/>
    </row>
    <row r="21" spans="1:16" s="5" customFormat="1" ht="29.25" customHeight="1" x14ac:dyDescent="0.2">
      <c r="A21" s="6"/>
      <c r="B21" s="19"/>
      <c r="C21" s="19"/>
      <c r="D21" s="20"/>
      <c r="E21" s="20"/>
      <c r="F21" s="6"/>
      <c r="G21" s="21"/>
      <c r="H21" s="20"/>
      <c r="I21" s="20"/>
      <c r="J21" s="20"/>
      <c r="K21" s="20"/>
      <c r="L21" s="20"/>
      <c r="M21" s="6"/>
      <c r="N21" s="6"/>
      <c r="O21" s="6"/>
      <c r="P21" s="6"/>
    </row>
    <row r="22" spans="1:16" s="8" customFormat="1" ht="12.75" x14ac:dyDescent="0.2"/>
    <row r="23" spans="1:16" s="16" customFormat="1" ht="11.25" x14ac:dyDescent="0.2"/>
    <row r="24" spans="1:16" s="16" customFormat="1" ht="11.25" x14ac:dyDescent="0.2">
      <c r="A24" s="16" t="s">
        <v>66</v>
      </c>
    </row>
  </sheetData>
  <sheetProtection formatCells="0" formatColumns="0" formatRows="0" insertColumns="0" insertRows="0" insertHyperlinks="0" deleteColumns="0" deleteRows="0" sort="0" autoFilter="0" pivotTables="0"/>
  <mergeCells count="65">
    <mergeCell ref="A14:P14"/>
    <mergeCell ref="D1:O4"/>
    <mergeCell ref="P5:P7"/>
    <mergeCell ref="N5:N7"/>
    <mergeCell ref="O5:O7"/>
    <mergeCell ref="D8:D10"/>
    <mergeCell ref="B11:B13"/>
    <mergeCell ref="H8:H10"/>
    <mergeCell ref="I8:I10"/>
    <mergeCell ref="J8:J10"/>
    <mergeCell ref="E8:E10"/>
    <mergeCell ref="F8:F10"/>
    <mergeCell ref="C8:C10"/>
    <mergeCell ref="A1:C1"/>
    <mergeCell ref="A2:C3"/>
    <mergeCell ref="A5:A7"/>
    <mergeCell ref="A4:C4"/>
    <mergeCell ref="D5:E5"/>
    <mergeCell ref="G5:G7"/>
    <mergeCell ref="L5:L7"/>
    <mergeCell ref="M5:M7"/>
    <mergeCell ref="J5:K6"/>
    <mergeCell ref="B5:C7"/>
    <mergeCell ref="F5:F7"/>
    <mergeCell ref="D6:D7"/>
    <mergeCell ref="E6:E7"/>
    <mergeCell ref="H5:I5"/>
    <mergeCell ref="H6:H7"/>
    <mergeCell ref="I6:I7"/>
    <mergeCell ref="L11:L13"/>
    <mergeCell ref="M9:M10"/>
    <mergeCell ref="M11:M13"/>
    <mergeCell ref="A8:A13"/>
    <mergeCell ref="L8:L10"/>
    <mergeCell ref="K8:K10"/>
    <mergeCell ref="D11:D13"/>
    <mergeCell ref="E11:E13"/>
    <mergeCell ref="F11:F13"/>
    <mergeCell ref="H11:H13"/>
    <mergeCell ref="I11:I13"/>
    <mergeCell ref="J11:J13"/>
    <mergeCell ref="K11:K13"/>
    <mergeCell ref="C11:C13"/>
    <mergeCell ref="B8:B10"/>
    <mergeCell ref="A15:G15"/>
    <mergeCell ref="A16:G16"/>
    <mergeCell ref="A17:G17"/>
    <mergeCell ref="A18:G18"/>
    <mergeCell ref="A19:G19"/>
    <mergeCell ref="N9:N10"/>
    <mergeCell ref="N11:N13"/>
    <mergeCell ref="O9:O10"/>
    <mergeCell ref="O11:O13"/>
    <mergeCell ref="P8:P10"/>
    <mergeCell ref="P11:P13"/>
    <mergeCell ref="N17:P17"/>
    <mergeCell ref="N18:P18"/>
    <mergeCell ref="N19:P19"/>
    <mergeCell ref="H15:M15"/>
    <mergeCell ref="H16:M16"/>
    <mergeCell ref="N15:P15"/>
    <mergeCell ref="N16:P16"/>
    <mergeCell ref="H17:M17"/>
    <mergeCell ref="H18:M18"/>
    <mergeCell ref="H19:M19"/>
  </mergeCells>
  <phoneticPr fontId="0" type="noConversion"/>
  <conditionalFormatting sqref="K8 K21 K11">
    <cfRule type="cellIs" dxfId="7" priority="61" operator="equal">
      <formula>"Alta"</formula>
    </cfRule>
    <cfRule type="cellIs" dxfId="6" priority="62" operator="equal">
      <formula>"Moderada"</formula>
    </cfRule>
    <cfRule type="cellIs" dxfId="5" priority="63" operator="equal">
      <formula>"Extrema"</formula>
    </cfRule>
    <cfRule type="cellIs" dxfId="4" priority="64" operator="equal">
      <formula>"Baja"</formula>
    </cfRule>
  </conditionalFormatting>
  <conditionalFormatting sqref="F8 K8 K21 F21 F11 K11">
    <cfRule type="cellIs" dxfId="3" priority="57" operator="equal">
      <formula>"Alta"</formula>
    </cfRule>
    <cfRule type="cellIs" dxfId="2" priority="58" operator="equal">
      <formula>"Moderada"</formula>
    </cfRule>
    <cfRule type="cellIs" dxfId="1" priority="59" operator="equal">
      <formula>"Baja"</formula>
    </cfRule>
    <cfRule type="cellIs" dxfId="0" priority="60" operator="equal">
      <formula>"Extrema"</formula>
    </cfRule>
  </conditionalFormatting>
  <dataValidations count="2">
    <dataValidation type="whole" allowBlank="1" showInputMessage="1" showErrorMessage="1" sqref="I21:J21">
      <formula1>1</formula1>
      <formula2>5</formula2>
    </dataValidation>
    <dataValidation type="custom" allowBlank="1" showInputMessage="1" showErrorMessage="1" sqref="O16:O17 A17">
      <formula1>""</formula1>
    </dataValidation>
  </dataValidations>
  <printOptions horizontalCentered="1" verticalCentered="1"/>
  <pageMargins left="1.1811023622047245" right="0.19685039370078741" top="0.74803149606299213" bottom="0.74803149606299213" header="0.31496062992125984" footer="0.31496062992125984"/>
  <pageSetup paperSize="5" scale="35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3313" r:id="rId4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76200</xdr:rowOff>
              </from>
              <to>
                <xdr:col>0</xdr:col>
                <xdr:colOff>9525</xdr:colOff>
                <xdr:row>3</xdr:row>
                <xdr:rowOff>133350</xdr:rowOff>
              </to>
            </anchor>
          </objectPr>
        </oleObject>
      </mc:Choice>
      <mc:Fallback>
        <oleObject progId="Word.Picture.8" shapeId="13313" r:id="rId4"/>
      </mc:Fallback>
    </mc:AlternateContent>
    <mc:AlternateContent xmlns:mc="http://schemas.openxmlformats.org/markup-compatibility/2006">
      <mc:Choice Requires="x14">
        <oleObject progId="Word.Picture.8" shapeId="13314" r:id="rId6">
          <objectPr defaultSize="0" autoPict="0" r:id="rId5">
            <anchor moveWithCells="1" sizeWithCells="1">
              <from>
                <xdr:col>0</xdr:col>
                <xdr:colOff>1000125</xdr:colOff>
                <xdr:row>1</xdr:row>
                <xdr:rowOff>57150</xdr:rowOff>
              </from>
              <to>
                <xdr:col>2</xdr:col>
                <xdr:colOff>590550</xdr:colOff>
                <xdr:row>3</xdr:row>
                <xdr:rowOff>66675</xdr:rowOff>
              </to>
            </anchor>
          </objectPr>
        </oleObject>
      </mc:Choice>
      <mc:Fallback>
        <oleObject progId="Word.Picture.8" shapeId="13314" r:id="rId6"/>
      </mc:Fallback>
    </mc:AlternateContent>
    <mc:AlternateContent xmlns:mc="http://schemas.openxmlformats.org/markup-compatibility/2006">
      <mc:Choice Requires="x14">
        <oleObject progId="Word.Picture.8" shapeId="13315" r:id="rId7">
          <objectPr defaultSize="0" autoPict="0" r:id="rId5">
            <anchor moveWithCells="1" sizeWithCells="1">
              <from>
                <xdr:col>0</xdr:col>
                <xdr:colOff>0</xdr:colOff>
                <xdr:row>2</xdr:row>
                <xdr:rowOff>76200</xdr:rowOff>
              </from>
              <to>
                <xdr:col>0</xdr:col>
                <xdr:colOff>9525</xdr:colOff>
                <xdr:row>4</xdr:row>
                <xdr:rowOff>133350</xdr:rowOff>
              </to>
            </anchor>
          </objectPr>
        </oleObject>
      </mc:Choice>
      <mc:Fallback>
        <oleObject progId="Word.Picture.8" shapeId="13315" r:id="rId7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E36"/>
  <sheetViews>
    <sheetView workbookViewId="0">
      <selection activeCell="B17" sqref="B17"/>
    </sheetView>
  </sheetViews>
  <sheetFormatPr baseColWidth="10" defaultRowHeight="12.75" x14ac:dyDescent="0.2"/>
  <cols>
    <col min="1" max="1" width="14.5703125" bestFit="1" customWidth="1"/>
  </cols>
  <sheetData>
    <row r="1" spans="1:5" x14ac:dyDescent="0.2">
      <c r="A1">
        <f>Análisis!F8</f>
        <v>5</v>
      </c>
    </row>
    <row r="2" spans="1:5" x14ac:dyDescent="0.2">
      <c r="A2" s="1" t="s">
        <v>28</v>
      </c>
      <c r="B2" s="1" t="s">
        <v>26</v>
      </c>
      <c r="D2" s="1" t="s">
        <v>27</v>
      </c>
      <c r="E2" s="1" t="s">
        <v>26</v>
      </c>
    </row>
    <row r="3" spans="1:5" x14ac:dyDescent="0.2">
      <c r="A3" s="2"/>
      <c r="B3" s="1"/>
      <c r="D3" s="1"/>
      <c r="E3" s="1"/>
    </row>
    <row r="4" spans="1:5" x14ac:dyDescent="0.2">
      <c r="A4" s="1">
        <v>1</v>
      </c>
      <c r="B4" s="1" t="s">
        <v>21</v>
      </c>
      <c r="D4" s="1">
        <v>1</v>
      </c>
      <c r="E4" s="1" t="s">
        <v>29</v>
      </c>
    </row>
    <row r="5" spans="1:5" x14ac:dyDescent="0.2">
      <c r="A5" s="1">
        <v>2</v>
      </c>
      <c r="B5" s="1" t="s">
        <v>22</v>
      </c>
      <c r="D5" s="1">
        <v>2</v>
      </c>
      <c r="E5" s="1" t="s">
        <v>30</v>
      </c>
    </row>
    <row r="6" spans="1:5" x14ac:dyDescent="0.2">
      <c r="A6" s="1">
        <v>3</v>
      </c>
      <c r="B6" s="1" t="s">
        <v>23</v>
      </c>
      <c r="D6" s="1">
        <v>3</v>
      </c>
      <c r="E6" s="1" t="s">
        <v>31</v>
      </c>
    </row>
    <row r="7" spans="1:5" x14ac:dyDescent="0.2">
      <c r="A7" s="1">
        <v>4</v>
      </c>
      <c r="B7" s="1" t="s">
        <v>24</v>
      </c>
      <c r="D7" s="1">
        <v>4</v>
      </c>
      <c r="E7" s="1" t="s">
        <v>32</v>
      </c>
    </row>
    <row r="8" spans="1:5" x14ac:dyDescent="0.2">
      <c r="A8" s="1">
        <v>5</v>
      </c>
      <c r="B8" s="1" t="s">
        <v>25</v>
      </c>
      <c r="D8" s="1">
        <v>5</v>
      </c>
      <c r="E8" s="1" t="s">
        <v>33</v>
      </c>
    </row>
    <row r="11" spans="1:5" x14ac:dyDescent="0.2">
      <c r="A11" s="2" t="s">
        <v>34</v>
      </c>
      <c r="B11" s="2" t="s">
        <v>35</v>
      </c>
      <c r="D11" s="1" t="s">
        <v>36</v>
      </c>
    </row>
    <row r="12" spans="1:5" x14ac:dyDescent="0.2">
      <c r="A12" s="1">
        <v>11</v>
      </c>
      <c r="B12" s="9" t="s">
        <v>43</v>
      </c>
      <c r="D12" s="1" t="s">
        <v>37</v>
      </c>
    </row>
    <row r="13" spans="1:5" x14ac:dyDescent="0.2">
      <c r="A13" s="1">
        <v>12</v>
      </c>
      <c r="B13" s="9" t="s">
        <v>43</v>
      </c>
      <c r="D13" s="1" t="s">
        <v>38</v>
      </c>
    </row>
    <row r="14" spans="1:5" x14ac:dyDescent="0.2">
      <c r="A14" s="1">
        <v>13</v>
      </c>
      <c r="B14" s="10" t="s">
        <v>44</v>
      </c>
      <c r="D14" s="1" t="s">
        <v>39</v>
      </c>
    </row>
    <row r="15" spans="1:5" x14ac:dyDescent="0.2">
      <c r="A15" s="1">
        <v>14</v>
      </c>
      <c r="B15" s="11" t="s">
        <v>45</v>
      </c>
      <c r="D15" s="1" t="s">
        <v>40</v>
      </c>
    </row>
    <row r="16" spans="1:5" x14ac:dyDescent="0.2">
      <c r="A16" s="1">
        <v>15</v>
      </c>
      <c r="B16" s="11" t="s">
        <v>45</v>
      </c>
      <c r="D16" s="1" t="s">
        <v>41</v>
      </c>
    </row>
    <row r="17" spans="1:4" x14ac:dyDescent="0.2">
      <c r="A17" s="1">
        <v>21</v>
      </c>
      <c r="B17" s="9" t="s">
        <v>43</v>
      </c>
      <c r="D17" s="1" t="s">
        <v>42</v>
      </c>
    </row>
    <row r="18" spans="1:4" x14ac:dyDescent="0.2">
      <c r="A18" s="1">
        <v>22</v>
      </c>
      <c r="B18" s="9" t="s">
        <v>43</v>
      </c>
    </row>
    <row r="19" spans="1:4" x14ac:dyDescent="0.2">
      <c r="A19" s="1">
        <v>23</v>
      </c>
      <c r="B19" s="10" t="s">
        <v>44</v>
      </c>
    </row>
    <row r="20" spans="1:4" x14ac:dyDescent="0.2">
      <c r="A20" s="1">
        <v>24</v>
      </c>
      <c r="B20" s="11" t="s">
        <v>45</v>
      </c>
    </row>
    <row r="21" spans="1:4" x14ac:dyDescent="0.2">
      <c r="A21" s="1">
        <v>25</v>
      </c>
      <c r="B21" s="12" t="s">
        <v>46</v>
      </c>
    </row>
    <row r="22" spans="1:4" x14ac:dyDescent="0.2">
      <c r="A22" s="1">
        <v>31</v>
      </c>
      <c r="B22" s="9" t="s">
        <v>43</v>
      </c>
    </row>
    <row r="23" spans="1:4" x14ac:dyDescent="0.2">
      <c r="A23" s="1">
        <v>32</v>
      </c>
      <c r="B23" s="10" t="s">
        <v>44</v>
      </c>
    </row>
    <row r="24" spans="1:4" x14ac:dyDescent="0.2">
      <c r="A24" s="1">
        <v>33</v>
      </c>
      <c r="B24" s="11" t="s">
        <v>45</v>
      </c>
    </row>
    <row r="25" spans="1:4" x14ac:dyDescent="0.2">
      <c r="A25" s="1">
        <v>34</v>
      </c>
      <c r="B25" s="12" t="s">
        <v>46</v>
      </c>
    </row>
    <row r="26" spans="1:4" x14ac:dyDescent="0.2">
      <c r="A26" s="1">
        <v>35</v>
      </c>
      <c r="B26" s="12" t="s">
        <v>46</v>
      </c>
    </row>
    <row r="27" spans="1:4" x14ac:dyDescent="0.2">
      <c r="A27" s="1">
        <v>41</v>
      </c>
      <c r="B27" s="10" t="s">
        <v>44</v>
      </c>
    </row>
    <row r="28" spans="1:4" x14ac:dyDescent="0.2">
      <c r="A28" s="1">
        <v>42</v>
      </c>
      <c r="B28" s="11" t="s">
        <v>45</v>
      </c>
    </row>
    <row r="29" spans="1:4" x14ac:dyDescent="0.2">
      <c r="A29" s="1">
        <v>43</v>
      </c>
      <c r="B29" s="11" t="s">
        <v>45</v>
      </c>
    </row>
    <row r="30" spans="1:4" x14ac:dyDescent="0.2">
      <c r="A30" s="1">
        <v>44</v>
      </c>
      <c r="B30" s="12" t="s">
        <v>46</v>
      </c>
    </row>
    <row r="31" spans="1:4" x14ac:dyDescent="0.2">
      <c r="A31" s="1">
        <v>45</v>
      </c>
      <c r="B31" s="12" t="s">
        <v>46</v>
      </c>
    </row>
    <row r="32" spans="1:4" x14ac:dyDescent="0.2">
      <c r="A32" s="1">
        <v>51</v>
      </c>
      <c r="B32" s="11" t="s">
        <v>45</v>
      </c>
    </row>
    <row r="33" spans="1:2" x14ac:dyDescent="0.2">
      <c r="A33" s="1">
        <v>52</v>
      </c>
      <c r="B33" s="11" t="s">
        <v>45</v>
      </c>
    </row>
    <row r="34" spans="1:2" x14ac:dyDescent="0.2">
      <c r="A34" s="1">
        <v>53</v>
      </c>
      <c r="B34" s="12" t="s">
        <v>46</v>
      </c>
    </row>
    <row r="35" spans="1:2" x14ac:dyDescent="0.2">
      <c r="A35" s="1">
        <v>54</v>
      </c>
      <c r="B35" s="12" t="s">
        <v>46</v>
      </c>
    </row>
    <row r="36" spans="1:2" x14ac:dyDescent="0.2">
      <c r="A36" s="1">
        <v>55</v>
      </c>
      <c r="B36" s="12" t="s">
        <v>46</v>
      </c>
    </row>
  </sheetData>
  <sheetProtection password="B0B9" sheet="1" objects="1" scenarios="1"/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Identificacion</vt:lpstr>
      <vt:lpstr>Análisis</vt:lpstr>
      <vt:lpstr>Valoración</vt:lpstr>
      <vt:lpstr>Mapa RIESG</vt:lpstr>
      <vt:lpstr>Parametros</vt:lpstr>
      <vt:lpstr>CLASE</vt:lpstr>
      <vt:lpstr>Análisis!Títulos_a_imprimir</vt:lpstr>
    </vt:vector>
  </TitlesOfParts>
  <Company>Gobernacion del Atlantico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mmolina</dc:creator>
  <cp:lastModifiedBy>andres castrillon</cp:lastModifiedBy>
  <cp:lastPrinted>2019-01-28T16:36:04Z</cp:lastPrinted>
  <dcterms:created xsi:type="dcterms:W3CDTF">2006-10-18T22:25:09Z</dcterms:created>
  <dcterms:modified xsi:type="dcterms:W3CDTF">2019-02-04T02:46:50Z</dcterms:modified>
</cp:coreProperties>
</file>